
<file path=[Content_Types].xml><?xml version="1.0" encoding="utf-8"?>
<Types xmlns="http://schemas.openxmlformats.org/package/2006/content-types">
  <Default Extension="bin" ContentType="application/vnd.openxmlformats-officedocument.oleObject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18195" windowHeight="1131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Dags_visit_naest">Sheet1!$A$14</definedName>
    <definedName name="LVT">Sheet1!$C$9</definedName>
    <definedName name="NVT">Sheet1!$C$10</definedName>
    <definedName name="Verdb_raun">Sheet1!$C$14</definedName>
    <definedName name="verdbspa">Sheet1!$C$13</definedName>
  </definedNames>
  <calcPr calcId="145621"/>
</workbook>
</file>

<file path=xl/calcChain.xml><?xml version="1.0" encoding="utf-8"?>
<calcChain xmlns="http://schemas.openxmlformats.org/spreadsheetml/2006/main">
  <c r="C56" i="1" l="1"/>
  <c r="C57" i="1" s="1"/>
  <c r="C58" i="1" s="1"/>
  <c r="C59" i="1" s="1"/>
  <c r="C60" i="1" s="1"/>
  <c r="C61" i="1" s="1"/>
  <c r="C62" i="1" s="1"/>
  <c r="C63" i="1" s="1"/>
  <c r="C64" i="1" s="1"/>
  <c r="C65" i="1" s="1"/>
  <c r="C66" i="1" s="1"/>
  <c r="C67" i="1" s="1"/>
  <c r="C68" i="1" s="1"/>
  <c r="C69" i="1" s="1"/>
  <c r="C70" i="1" s="1"/>
  <c r="C71" i="1" s="1"/>
  <c r="C72" i="1" s="1"/>
  <c r="C73" i="1" s="1"/>
  <c r="C74" i="1" s="1"/>
  <c r="C75" i="1" s="1"/>
  <c r="C76" i="1" s="1"/>
  <c r="C77" i="1" s="1"/>
  <c r="C78" i="1" s="1"/>
  <c r="C79" i="1" s="1"/>
  <c r="C80" i="1" s="1"/>
  <c r="C81" i="1" s="1"/>
  <c r="C82" i="1" s="1"/>
  <c r="B55" i="1"/>
  <c r="C52" i="1"/>
  <c r="C49" i="1"/>
  <c r="C48" i="1"/>
  <c r="C17" i="1"/>
  <c r="C18" i="1" s="1"/>
  <c r="C19" i="1" s="1"/>
  <c r="C20" i="1" s="1"/>
  <c r="C21" i="1" s="1"/>
  <c r="A16" i="1"/>
  <c r="C14" i="1"/>
  <c r="C53" i="1" s="1"/>
  <c r="B14" i="1"/>
  <c r="B53" i="1" s="1"/>
  <c r="A14" i="1"/>
  <c r="C13" i="1"/>
  <c r="A17" i="1" s="1"/>
  <c r="C10" i="1"/>
  <c r="C9" i="1"/>
  <c r="L4" i="1"/>
  <c r="J4" i="1"/>
  <c r="D4" i="1"/>
  <c r="J3" i="1"/>
  <c r="F3" i="1"/>
  <c r="L2" i="1"/>
  <c r="I1" i="1"/>
  <c r="H1" i="1"/>
  <c r="C22" i="1" l="1"/>
  <c r="C23" i="1" s="1"/>
  <c r="C24" i="1" s="1"/>
  <c r="C25" i="1" s="1"/>
  <c r="A21" i="1"/>
  <c r="A82" i="1"/>
  <c r="A78" i="1"/>
  <c r="A74" i="1"/>
  <c r="A70" i="1"/>
  <c r="A66" i="1"/>
  <c r="A62" i="1"/>
  <c r="A58" i="1"/>
  <c r="A81" i="1"/>
  <c r="A77" i="1"/>
  <c r="A73" i="1"/>
  <c r="A69" i="1"/>
  <c r="A65" i="1"/>
  <c r="A61" i="1"/>
  <c r="A57" i="1"/>
  <c r="A76" i="1"/>
  <c r="A68" i="1"/>
  <c r="A79" i="1"/>
  <c r="A71" i="1"/>
  <c r="A63" i="1"/>
  <c r="A55" i="1"/>
  <c r="A75" i="1"/>
  <c r="A67" i="1"/>
  <c r="A59" i="1"/>
  <c r="A80" i="1"/>
  <c r="A72" i="1"/>
  <c r="A64" i="1"/>
  <c r="A23" i="1"/>
  <c r="A19" i="1"/>
  <c r="A60" i="1"/>
  <c r="A22" i="1"/>
  <c r="A18" i="1"/>
  <c r="A24" i="1"/>
  <c r="A56" i="1"/>
  <c r="A20" i="1"/>
  <c r="C26" i="1" l="1"/>
  <c r="A25" i="1"/>
  <c r="C27" i="1" l="1"/>
  <c r="A26" i="1"/>
  <c r="C28" i="1" l="1"/>
  <c r="A27" i="1"/>
  <c r="C29" i="1" l="1"/>
  <c r="A28" i="1"/>
  <c r="C30" i="1" l="1"/>
  <c r="A29" i="1"/>
  <c r="C31" i="1" l="1"/>
  <c r="A30" i="1"/>
  <c r="C32" i="1" l="1"/>
  <c r="A31" i="1"/>
  <c r="C33" i="1" l="1"/>
  <c r="A32" i="1"/>
  <c r="C34" i="1" l="1"/>
  <c r="A33" i="1"/>
  <c r="C35" i="1" l="1"/>
  <c r="A34" i="1"/>
  <c r="C36" i="1" l="1"/>
  <c r="A35" i="1"/>
  <c r="C37" i="1" l="1"/>
  <c r="A36" i="1"/>
  <c r="C38" i="1" l="1"/>
  <c r="A37" i="1"/>
  <c r="C39" i="1" l="1"/>
  <c r="A38" i="1"/>
  <c r="C40" i="1" l="1"/>
  <c r="A39" i="1"/>
  <c r="A40" i="1" l="1"/>
  <c r="C41" i="1"/>
  <c r="C42" i="1" l="1"/>
  <c r="A41" i="1"/>
  <c r="C43" i="1" l="1"/>
  <c r="A42" i="1"/>
  <c r="A43" i="1" l="1"/>
</calcChain>
</file>

<file path=xl/sharedStrings.xml><?xml version="1.0" encoding="utf-8"?>
<sst xmlns="http://schemas.openxmlformats.org/spreadsheetml/2006/main" count="39" uniqueCount="33">
  <si>
    <t xml:space="preserve">       Reiknað verð Húsbréfa í</t>
  </si>
  <si>
    <t>Gildir frá:</t>
  </si>
  <si>
    <t>1. vaxtadagur</t>
  </si>
  <si>
    <t>Húsbréfaflokkur:</t>
  </si>
  <si>
    <t>89/1</t>
  </si>
  <si>
    <t>90/1</t>
  </si>
  <si>
    <t>90/2</t>
  </si>
  <si>
    <t>91/1</t>
  </si>
  <si>
    <t>91/2</t>
  </si>
  <si>
    <t>91/3</t>
  </si>
  <si>
    <t>92/1</t>
  </si>
  <si>
    <t>92/2</t>
  </si>
  <si>
    <t>92/3</t>
  </si>
  <si>
    <t>92/4</t>
  </si>
  <si>
    <t>93/1</t>
  </si>
  <si>
    <t>Vísit. mánaðar:</t>
  </si>
  <si>
    <t>Grunnvísitala:</t>
  </si>
  <si>
    <t>Verðb</t>
  </si>
  <si>
    <t>Nafnvextir:</t>
  </si>
  <si>
    <t>stuðull</t>
  </si>
  <si>
    <t>Verðbólguspá:</t>
  </si>
  <si>
    <t>Dagsetning...</t>
  </si>
  <si>
    <t>93/2</t>
  </si>
  <si>
    <t>93/3</t>
  </si>
  <si>
    <t>94/1</t>
  </si>
  <si>
    <t>94/2</t>
  </si>
  <si>
    <t>94/3</t>
  </si>
  <si>
    <t>94/4</t>
  </si>
  <si>
    <t>95/1</t>
  </si>
  <si>
    <t>95/2</t>
  </si>
  <si>
    <t>96/1,2 og 3</t>
  </si>
  <si>
    <t>98/1 og 2</t>
  </si>
  <si>
    <t>01/1 og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</si>
</sst>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mmmm"/>
    <numFmt numFmtId="165" formatCode="yyyy"/>
    <numFmt numFmtId="166" formatCode="dd/\ \ mmmm"/>
    <numFmt numFmtId="167" formatCode="d\-mmm\-yyyy"/>
    <numFmt numFmtId="168" formatCode="0.0"/>
    <numFmt numFmtId="169" formatCode="&quot;Dagnr.&quot;dd"/>
    <numFmt numFmtId="170" formatCode="0.00000"/>
    <numFmt numFmtId="171" formatCode="0.00000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u/>
      <sz val="10"/>
      <color indexed="10"/>
      <name val="Arial"/>
      <family val="2"/>
    </font>
    <font>
      <sz val="10"/>
      <color indexed="22"/>
      <name val="Arial"/>
      <family val="2"/>
    </font>
    <font>
      <sz val="10"/>
      <color indexed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left"/>
    </xf>
    <xf numFmtId="164" fontId="3" fillId="0" borderId="0" xfId="0" applyNumberFormat="1" applyFont="1" applyAlignment="1">
      <alignment horizontal="left" wrapText="1"/>
    </xf>
    <xf numFmtId="165" fontId="3" fillId="0" borderId="0" xfId="0" applyNumberFormat="1" applyFont="1" applyAlignment="1">
      <alignment horizontal="left" wrapText="1"/>
    </xf>
    <xf numFmtId="0" fontId="3" fillId="0" borderId="1" xfId="0" applyFont="1" applyBorder="1"/>
    <xf numFmtId="16" fontId="3" fillId="0" borderId="1" xfId="0" applyNumberFormat="1" applyFont="1" applyBorder="1" applyAlignment="1">
      <alignment horizontal="center"/>
    </xf>
    <xf numFmtId="0" fontId="4" fillId="0" borderId="0" xfId="0" applyFont="1"/>
    <xf numFmtId="166" fontId="2" fillId="0" borderId="0" xfId="0" applyNumberFormat="1" applyFont="1" applyAlignment="1">
      <alignment horizontal="center"/>
    </xf>
    <xf numFmtId="167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168" fontId="2" fillId="0" borderId="0" xfId="0" applyNumberFormat="1" applyFont="1" applyAlignment="1">
      <alignment horizontal="center"/>
    </xf>
    <xf numFmtId="0" fontId="2" fillId="2" borderId="0" xfId="0" applyFont="1" applyFill="1" applyAlignment="1">
      <alignment horizontal="center"/>
    </xf>
    <xf numFmtId="10" fontId="2" fillId="0" borderId="0" xfId="1" applyNumberFormat="1" applyFont="1" applyAlignment="1">
      <alignment horizontal="center"/>
    </xf>
    <xf numFmtId="16" fontId="2" fillId="0" borderId="0" xfId="0" quotePrefix="1" applyNumberFormat="1" applyFont="1" applyAlignment="1">
      <alignment horizontal="left"/>
    </xf>
    <xf numFmtId="2" fontId="2" fillId="0" borderId="0" xfId="0" applyNumberFormat="1" applyFont="1"/>
    <xf numFmtId="169" fontId="2" fillId="2" borderId="0" xfId="0" applyNumberFormat="1" applyFont="1" applyFill="1" applyAlignment="1">
      <alignment horizontal="center"/>
    </xf>
    <xf numFmtId="10" fontId="2" fillId="2" borderId="0" xfId="1" applyNumberFormat="1" applyFont="1" applyFill="1" applyAlignment="1">
      <alignment horizontal="center"/>
    </xf>
    <xf numFmtId="1" fontId="2" fillId="0" borderId="0" xfId="0" applyNumberFormat="1" applyFont="1" applyAlignment="1">
      <alignment horizontal="right"/>
    </xf>
    <xf numFmtId="170" fontId="2" fillId="0" borderId="0" xfId="0" applyNumberFormat="1" applyFont="1" applyAlignment="1">
      <alignment horizontal="center"/>
    </xf>
    <xf numFmtId="1" fontId="2" fillId="0" borderId="0" xfId="0" applyNumberFormat="1" applyFont="1" applyAlignment="1">
      <alignment horizontal="center"/>
    </xf>
    <xf numFmtId="0" fontId="2" fillId="0" borderId="2" xfId="0" applyFont="1" applyBorder="1" applyAlignment="1">
      <alignment horizontal="center"/>
    </xf>
    <xf numFmtId="170" fontId="2" fillId="0" borderId="2" xfId="0" applyNumberFormat="1" applyFont="1" applyBorder="1" applyAlignment="1">
      <alignment horizontal="center"/>
    </xf>
    <xf numFmtId="10" fontId="2" fillId="0" borderId="0" xfId="1" applyNumberFormat="1" applyFont="1" applyFill="1" applyAlignment="1">
      <alignment horizontal="center"/>
    </xf>
    <xf numFmtId="1" fontId="2" fillId="0" borderId="0" xfId="0" applyNumberFormat="1" applyFont="1" applyFill="1" applyAlignment="1">
      <alignment horizontal="center"/>
    </xf>
    <xf numFmtId="0" fontId="2" fillId="0" borderId="0" xfId="0" applyFont="1" applyFill="1"/>
    <xf numFmtId="0" fontId="2" fillId="0" borderId="0" xfId="0" applyFont="1" applyFill="1" applyAlignment="1">
      <alignment horizontal="center"/>
    </xf>
    <xf numFmtId="1" fontId="5" fillId="0" borderId="0" xfId="0" applyNumberFormat="1" applyFont="1" applyAlignment="1">
      <alignment horizontal="center"/>
    </xf>
    <xf numFmtId="0" fontId="5" fillId="0" borderId="0" xfId="0" applyFont="1" applyFill="1"/>
    <xf numFmtId="10" fontId="6" fillId="2" borderId="0" xfId="1" applyNumberFormat="1" applyFont="1" applyFill="1" applyAlignment="1">
      <alignment horizontal="center"/>
    </xf>
    <xf numFmtId="10" fontId="5" fillId="2" borderId="0" xfId="1" applyNumberFormat="1" applyFont="1" applyFill="1" applyAlignment="1">
      <alignment horizontal="center"/>
    </xf>
    <xf numFmtId="0" fontId="2" fillId="2" borderId="0" xfId="0" applyFont="1" applyFill="1"/>
    <xf numFmtId="171" fontId="2" fillId="0" borderId="0" xfId="0" applyNumberFormat="1" applyFont="1" applyAlignment="1">
      <alignment horizontal="center"/>
    </xf>
    <xf numFmtId="171" fontId="2" fillId="0" borderId="0" xfId="0" applyNumberFormat="1" applyFont="1"/>
    <xf numFmtId="168" fontId="2" fillId="0" borderId="0" xfId="0" applyNumberFormat="1" applyFont="1"/>
    <xf numFmtId="171" fontId="2" fillId="0" borderId="0" xfId="0" applyNumberFormat="1" applyFont="1" applyFill="1" applyAlignment="1">
      <alignment horizontal="center"/>
    </xf>
    <xf numFmtId="171" fontId="5" fillId="0" borderId="0" xfId="0" applyNumberFormat="1" applyFont="1" applyFill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9525</xdr:rowOff>
        </xdr:from>
        <xdr:to>
          <xdr:col>3</xdr:col>
          <xdr:colOff>209550</xdr:colOff>
          <xdr:row>3</xdr:row>
          <xdr:rowOff>133350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9525</xdr:rowOff>
        </xdr:from>
        <xdr:to>
          <xdr:col>3</xdr:col>
          <xdr:colOff>209550</xdr:colOff>
          <xdr:row>3</xdr:row>
          <xdr:rowOff>133350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j&#225;rm&#225;lasvi&#240;/fjarstyring/Fjarstyringarsvid/Fj&#225;rst&#253;ring/H&#250;sbr&#233;f/Reikna&#240;%20ver&#240;/2013/10-201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sendur"/>
      <sheetName val="Verð október 2013"/>
    </sheetNames>
    <sheetDataSet>
      <sheetData sheetId="0">
        <row r="2">
          <cell r="C2">
            <v>41548</v>
          </cell>
        </row>
        <row r="3">
          <cell r="C3">
            <v>8170</v>
          </cell>
          <cell r="D3">
            <v>8198</v>
          </cell>
        </row>
        <row r="4">
          <cell r="C4">
            <v>413.8</v>
          </cell>
          <cell r="D4">
            <v>415.2</v>
          </cell>
        </row>
        <row r="5">
          <cell r="D5">
            <v>41543</v>
          </cell>
        </row>
        <row r="7">
          <cell r="C7">
            <v>3.4000000000000696E-3</v>
          </cell>
        </row>
        <row r="8">
          <cell r="D8">
            <v>41572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5" Type="http://schemas.openxmlformats.org/officeDocument/2006/relationships/oleObject" Target="../embeddings/oleObject2.bin"/><Relationship Id="rId4" Type="http://schemas.openxmlformats.org/officeDocument/2006/relationships/image" Target="../media/image1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84"/>
  <sheetViews>
    <sheetView tabSelected="1" topLeftCell="B39" workbookViewId="0">
      <selection activeCell="D46" sqref="D46"/>
    </sheetView>
  </sheetViews>
  <sheetFormatPr defaultRowHeight="12.75" outlineLevelCol="1" x14ac:dyDescent="0.2"/>
  <cols>
    <col min="1" max="1" width="9.140625" style="1" hidden="1" customWidth="1" outlineLevel="1"/>
    <col min="2" max="2" width="12.7109375" style="1" customWidth="1" collapsed="1"/>
    <col min="3" max="3" width="7.7109375" style="1" customWidth="1"/>
    <col min="4" max="4" width="11.140625" style="1" bestFit="1" customWidth="1"/>
    <col min="5" max="5" width="13.42578125" style="1" customWidth="1"/>
    <col min="6" max="6" width="10.85546875" style="1" bestFit="1" customWidth="1"/>
    <col min="7" max="7" width="11.140625" style="1" bestFit="1" customWidth="1"/>
    <col min="8" max="8" width="12" style="1" customWidth="1"/>
    <col min="9" max="9" width="11.140625" style="1" bestFit="1" customWidth="1"/>
    <col min="10" max="10" width="11.42578125" style="1" customWidth="1"/>
    <col min="11" max="11" width="10.7109375" style="1" bestFit="1" customWidth="1"/>
    <col min="12" max="12" width="11.140625" style="1" customWidth="1"/>
    <col min="13" max="13" width="11.140625" style="1" bestFit="1" customWidth="1"/>
    <col min="14" max="14" width="11.28515625" style="1" bestFit="1" customWidth="1"/>
    <col min="15" max="19" width="9.7109375" style="1" customWidth="1"/>
    <col min="20" max="16384" width="9.140625" style="1"/>
  </cols>
  <sheetData>
    <row r="1" spans="1:14" x14ac:dyDescent="0.2">
      <c r="E1" s="2" t="s">
        <v>0</v>
      </c>
      <c r="H1" s="3">
        <f>[1]Forsendur!$C$2</f>
        <v>41548</v>
      </c>
      <c r="I1" s="4">
        <f>[1]Forsendur!$C$2</f>
        <v>41548</v>
      </c>
    </row>
    <row r="2" spans="1:14" ht="13.5" thickBot="1" x14ac:dyDescent="0.25">
      <c r="K2" s="5" t="s">
        <v>1</v>
      </c>
      <c r="L2" s="6">
        <f>[1]Forsendur!C2</f>
        <v>41548</v>
      </c>
    </row>
    <row r="3" spans="1:14" ht="13.5" thickTop="1" x14ac:dyDescent="0.2">
      <c r="F3" s="7" t="str">
        <f>IF(AND([1]Forsendur!D4&gt;0,[1]Forsendur!D5=""),"&gt;&gt;&gt; Ath  Ath &lt;&lt;&lt;","")</f>
        <v/>
      </c>
      <c r="J3" s="1" t="str">
        <f>IF([1]Forsendur!D4&gt;0,"     Reiknað eftir vísitölu næsta mánaðar","     Reiknað eftir vísitöluspá.")</f>
        <v xml:space="preserve">     Reiknað eftir vísitölu næsta mánaðar</v>
      </c>
    </row>
    <row r="4" spans="1:14" x14ac:dyDescent="0.2">
      <c r="D4" s="7" t="str">
        <f>IF(AND([1]Forsendur!D4&gt;0,[1]Forsendur!D5=""),"&gt;&gt;&gt; Það vantar dags vísitölu í  forsendur &lt;&lt;&lt;","")</f>
        <v/>
      </c>
      <c r="J4" s="1" t="str">
        <f>IF([1]Forsendur!D4&gt;0,"","      Áætluð birting vísitölu er")</f>
        <v/>
      </c>
      <c r="L4" s="8" t="str">
        <f>IF([1]Forsendur!D4&gt;0,"",[1]Forsendur!D8)</f>
        <v/>
      </c>
    </row>
    <row r="6" spans="1:14" x14ac:dyDescent="0.2">
      <c r="B6" s="1" t="s">
        <v>2</v>
      </c>
      <c r="D6" s="9">
        <v>32827</v>
      </c>
      <c r="E6" s="9">
        <v>33100</v>
      </c>
      <c r="F6" s="9">
        <v>33192</v>
      </c>
      <c r="G6" s="9">
        <v>33253</v>
      </c>
      <c r="H6" s="9">
        <v>33373</v>
      </c>
      <c r="I6" s="9">
        <v>33526</v>
      </c>
      <c r="J6" s="9">
        <v>33618</v>
      </c>
      <c r="K6" s="9">
        <v>33709</v>
      </c>
      <c r="L6" s="9">
        <v>33831</v>
      </c>
      <c r="M6" s="9">
        <v>33953</v>
      </c>
      <c r="N6" s="9">
        <v>34074</v>
      </c>
    </row>
    <row r="7" spans="1:14" x14ac:dyDescent="0.2">
      <c r="B7" s="1" t="s">
        <v>3</v>
      </c>
      <c r="D7" s="10" t="s">
        <v>4</v>
      </c>
      <c r="E7" s="10" t="s">
        <v>5</v>
      </c>
      <c r="F7" s="10" t="s">
        <v>6</v>
      </c>
      <c r="G7" s="10" t="s">
        <v>7</v>
      </c>
      <c r="H7" s="10" t="s">
        <v>8</v>
      </c>
      <c r="I7" s="10" t="s">
        <v>9</v>
      </c>
      <c r="J7" s="10" t="s">
        <v>10</v>
      </c>
      <c r="K7" s="10" t="s">
        <v>11</v>
      </c>
      <c r="L7" s="10" t="s">
        <v>12</v>
      </c>
      <c r="M7" s="10" t="s">
        <v>13</v>
      </c>
      <c r="N7" s="10" t="s">
        <v>14</v>
      </c>
    </row>
    <row r="8" spans="1:14" x14ac:dyDescent="0.2">
      <c r="D8" s="10"/>
      <c r="E8" s="10"/>
      <c r="F8" s="10"/>
      <c r="G8" s="10"/>
      <c r="H8" s="10"/>
      <c r="I8" s="10"/>
      <c r="J8" s="10"/>
      <c r="K8" s="10"/>
      <c r="L8" s="10"/>
      <c r="M8" s="10"/>
    </row>
    <row r="9" spans="1:14" x14ac:dyDescent="0.2">
      <c r="B9" s="1" t="s">
        <v>15</v>
      </c>
      <c r="C9" s="10">
        <f>[1]Forsendur!C3</f>
        <v>8170</v>
      </c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</row>
    <row r="10" spans="1:14" x14ac:dyDescent="0.2">
      <c r="C10" s="11">
        <f>[1]Forsendur!C4</f>
        <v>413.8</v>
      </c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</row>
    <row r="11" spans="1:14" x14ac:dyDescent="0.2">
      <c r="B11" s="1" t="s">
        <v>16</v>
      </c>
      <c r="D11" s="10">
        <v>2693</v>
      </c>
      <c r="E11" s="10">
        <v>2925</v>
      </c>
      <c r="F11" s="10">
        <v>2938</v>
      </c>
      <c r="G11" s="10">
        <v>2969</v>
      </c>
      <c r="H11" s="10">
        <v>3070</v>
      </c>
      <c r="I11" s="10">
        <v>3194</v>
      </c>
      <c r="J11" s="10">
        <v>3196</v>
      </c>
      <c r="K11" s="10">
        <v>3200</v>
      </c>
      <c r="L11" s="10">
        <v>3234</v>
      </c>
      <c r="M11" s="10">
        <v>3239</v>
      </c>
      <c r="N11" s="10">
        <v>3278</v>
      </c>
    </row>
    <row r="12" spans="1:14" x14ac:dyDescent="0.2">
      <c r="A12" s="12" t="s">
        <v>17</v>
      </c>
      <c r="B12" s="1" t="s">
        <v>18</v>
      </c>
      <c r="D12" s="10">
        <v>5.75</v>
      </c>
      <c r="E12" s="10">
        <v>5.75</v>
      </c>
      <c r="F12" s="10">
        <v>6</v>
      </c>
      <c r="G12" s="10">
        <v>6</v>
      </c>
      <c r="H12" s="10">
        <v>6</v>
      </c>
      <c r="I12" s="10">
        <v>6</v>
      </c>
      <c r="J12" s="10">
        <v>6</v>
      </c>
      <c r="K12" s="10">
        <v>6</v>
      </c>
      <c r="L12" s="10">
        <v>6</v>
      </c>
      <c r="M12" s="10">
        <v>6</v>
      </c>
      <c r="N12" s="10">
        <v>6</v>
      </c>
    </row>
    <row r="13" spans="1:14" x14ac:dyDescent="0.2">
      <c r="A13" s="12" t="s">
        <v>19</v>
      </c>
      <c r="B13" s="1" t="s">
        <v>20</v>
      </c>
      <c r="C13" s="13">
        <f>[1]Forsendur!C7</f>
        <v>3.4000000000000696E-3</v>
      </c>
      <c r="D13" s="14"/>
      <c r="N13" s="15"/>
    </row>
    <row r="14" spans="1:14" x14ac:dyDescent="0.2">
      <c r="A14" s="16">
        <f>IF(DAY([1]Forsendur!D5)&lt;1,32,DAY([1]Forsendur!D5))</f>
        <v>26</v>
      </c>
      <c r="B14" s="1" t="str">
        <f>IF(C14&lt;0,"Lækkun vísitölu","Hækkun vísitölu")</f>
        <v>Hækkun vísitölu</v>
      </c>
      <c r="C14" s="13">
        <f>IF(AND([1]Forsendur!D3&gt;0,[1]Forsendur!D4&gt;0),ROUND([1]Forsendur!D4/[1]Forsendur!C4-1,4),0)</f>
        <v>3.3999999999999998E-3</v>
      </c>
      <c r="N14" s="14"/>
    </row>
    <row r="15" spans="1:14" x14ac:dyDescent="0.2">
      <c r="A15" s="12"/>
    </row>
    <row r="16" spans="1:14" x14ac:dyDescent="0.2">
      <c r="A16" s="17">
        <f>IF(Dags_visit_naest&gt;C16,verdbspa,Verdb_raun)</f>
        <v>3.4000000000000696E-3</v>
      </c>
      <c r="B16" s="18" t="s">
        <v>21</v>
      </c>
      <c r="C16" s="10">
        <v>1</v>
      </c>
      <c r="D16" s="19">
        <v>11.50957</v>
      </c>
      <c r="E16" s="19">
        <v>10.16154</v>
      </c>
      <c r="F16" s="19">
        <v>10.5299</v>
      </c>
      <c r="G16" s="19">
        <v>10.31925</v>
      </c>
      <c r="H16" s="19">
        <v>9.7877899999999993</v>
      </c>
      <c r="I16" s="19">
        <v>9.18215</v>
      </c>
      <c r="J16" s="19">
        <v>9.0436899999999998</v>
      </c>
      <c r="K16" s="19">
        <v>8.9017700000000008</v>
      </c>
      <c r="L16" s="19">
        <v>8.6387499999999999</v>
      </c>
      <c r="M16" s="19">
        <v>8.4595000000000002</v>
      </c>
      <c r="N16" s="19">
        <v>8.1980599999999999</v>
      </c>
    </row>
    <row r="17" spans="1:14" x14ac:dyDescent="0.2">
      <c r="A17" s="17">
        <f t="shared" ref="A17:A43" si="0">IF(Dags_visit_naest&gt;C17,verdbspa,Verdb_raun)</f>
        <v>3.4000000000000696E-3</v>
      </c>
      <c r="B17" s="20"/>
      <c r="C17" s="10">
        <f t="shared" ref="C17:C43" si="1">C16+1</f>
        <v>2</v>
      </c>
      <c r="D17" s="19">
        <v>11.51266</v>
      </c>
      <c r="E17" s="19">
        <v>10.16427</v>
      </c>
      <c r="F17" s="19">
        <v>10.5328</v>
      </c>
      <c r="G17" s="19">
        <v>10.322089999999999</v>
      </c>
      <c r="H17" s="19">
        <v>9.7904900000000001</v>
      </c>
      <c r="I17" s="19">
        <v>9.1846700000000006</v>
      </c>
      <c r="J17" s="19">
        <v>9.0461799999999997</v>
      </c>
      <c r="K17" s="19">
        <v>8.9042100000000008</v>
      </c>
      <c r="L17" s="19">
        <v>8.6411200000000008</v>
      </c>
      <c r="M17" s="19">
        <v>8.4618199999999995</v>
      </c>
      <c r="N17" s="19">
        <v>8.2003199999999996</v>
      </c>
    </row>
    <row r="18" spans="1:14" x14ac:dyDescent="0.2">
      <c r="A18" s="17">
        <f t="shared" si="0"/>
        <v>3.4000000000000696E-3</v>
      </c>
      <c r="B18" s="20"/>
      <c r="C18" s="21">
        <f t="shared" si="1"/>
        <v>3</v>
      </c>
      <c r="D18" s="22">
        <v>11.515750000000001</v>
      </c>
      <c r="E18" s="22">
        <v>10.16699</v>
      </c>
      <c r="F18" s="22">
        <v>10.535690000000001</v>
      </c>
      <c r="G18" s="22">
        <v>10.32493</v>
      </c>
      <c r="H18" s="22">
        <v>9.7931799999999996</v>
      </c>
      <c r="I18" s="22">
        <v>9.1872000000000007</v>
      </c>
      <c r="J18" s="22">
        <v>9.0486699999999995</v>
      </c>
      <c r="K18" s="22">
        <v>8.9066600000000005</v>
      </c>
      <c r="L18" s="22">
        <v>8.6434999999999995</v>
      </c>
      <c r="M18" s="22">
        <v>8.4641500000000001</v>
      </c>
      <c r="N18" s="22">
        <v>8.2025699999999997</v>
      </c>
    </row>
    <row r="19" spans="1:14" x14ac:dyDescent="0.2">
      <c r="A19" s="17">
        <f t="shared" si="0"/>
        <v>3.4000000000000696E-3</v>
      </c>
      <c r="B19" s="20"/>
      <c r="C19" s="10">
        <f t="shared" si="1"/>
        <v>4</v>
      </c>
      <c r="D19" s="19">
        <v>11.51885</v>
      </c>
      <c r="E19" s="19">
        <v>10.16972</v>
      </c>
      <c r="F19" s="19">
        <v>10.538589999999999</v>
      </c>
      <c r="G19" s="19">
        <v>10.327769999999999</v>
      </c>
      <c r="H19" s="19">
        <v>9.7958700000000007</v>
      </c>
      <c r="I19" s="19">
        <v>9.1897199999999994</v>
      </c>
      <c r="J19" s="19">
        <v>9.0511599999999994</v>
      </c>
      <c r="K19" s="19">
        <v>8.9091100000000001</v>
      </c>
      <c r="L19" s="19">
        <v>8.64588</v>
      </c>
      <c r="M19" s="19">
        <v>8.4664800000000007</v>
      </c>
      <c r="N19" s="19">
        <v>8.2048299999999994</v>
      </c>
    </row>
    <row r="20" spans="1:14" x14ac:dyDescent="0.2">
      <c r="A20" s="17">
        <f t="shared" si="0"/>
        <v>3.4000000000000696E-3</v>
      </c>
      <c r="B20" s="20"/>
      <c r="C20" s="10">
        <f t="shared" si="1"/>
        <v>5</v>
      </c>
      <c r="D20" s="19">
        <v>11.521940000000001</v>
      </c>
      <c r="E20" s="19">
        <v>10.17245</v>
      </c>
      <c r="F20" s="19">
        <v>10.54149</v>
      </c>
      <c r="G20" s="19">
        <v>10.33061</v>
      </c>
      <c r="H20" s="19">
        <v>9.7985699999999998</v>
      </c>
      <c r="I20" s="19">
        <v>9.1922499999999996</v>
      </c>
      <c r="J20" s="19">
        <v>9.0536499999999993</v>
      </c>
      <c r="K20" s="19">
        <v>8.9115599999999997</v>
      </c>
      <c r="L20" s="19">
        <v>8.6482600000000005</v>
      </c>
      <c r="M20" s="19">
        <v>8.4688099999999995</v>
      </c>
      <c r="N20" s="19">
        <v>8.2070900000000009</v>
      </c>
    </row>
    <row r="21" spans="1:14" s="25" customFormat="1" x14ac:dyDescent="0.2">
      <c r="A21" s="23">
        <f t="shared" si="0"/>
        <v>3.4000000000000696E-3</v>
      </c>
      <c r="B21" s="24"/>
      <c r="C21" s="21">
        <f t="shared" si="1"/>
        <v>6</v>
      </c>
      <c r="D21" s="22">
        <v>11.525029999999999</v>
      </c>
      <c r="E21" s="22">
        <v>10.175190000000001</v>
      </c>
      <c r="F21" s="22">
        <v>10.54439</v>
      </c>
      <c r="G21" s="22">
        <v>10.333449999999999</v>
      </c>
      <c r="H21" s="22">
        <v>9.8012599999999992</v>
      </c>
      <c r="I21" s="22">
        <v>9.1947799999999997</v>
      </c>
      <c r="J21" s="22">
        <v>9.0561399999999992</v>
      </c>
      <c r="K21" s="22">
        <v>8.9140099999999993</v>
      </c>
      <c r="L21" s="22">
        <v>8.6506299999999996</v>
      </c>
      <c r="M21" s="22">
        <v>8.4711400000000001</v>
      </c>
      <c r="N21" s="22">
        <v>8.2093399999999992</v>
      </c>
    </row>
    <row r="22" spans="1:14" x14ac:dyDescent="0.2">
      <c r="A22" s="17">
        <f t="shared" si="0"/>
        <v>3.4000000000000696E-3</v>
      </c>
      <c r="B22" s="20"/>
      <c r="C22" s="10">
        <f t="shared" si="1"/>
        <v>7</v>
      </c>
      <c r="D22" s="19">
        <v>11.528130000000001</v>
      </c>
      <c r="E22" s="19">
        <v>10.17792</v>
      </c>
      <c r="F22" s="19">
        <v>10.54729</v>
      </c>
      <c r="G22" s="19">
        <v>10.33629</v>
      </c>
      <c r="H22" s="19">
        <v>9.80396</v>
      </c>
      <c r="I22" s="19">
        <v>9.1973099999999999</v>
      </c>
      <c r="J22" s="19">
        <v>9.0586300000000008</v>
      </c>
      <c r="K22" s="19">
        <v>8.9164700000000003</v>
      </c>
      <c r="L22" s="19">
        <v>8.6530100000000001</v>
      </c>
      <c r="M22" s="19">
        <v>8.4734700000000007</v>
      </c>
      <c r="N22" s="19">
        <v>8.2116000000000007</v>
      </c>
    </row>
    <row r="23" spans="1:14" x14ac:dyDescent="0.2">
      <c r="A23" s="17">
        <f t="shared" si="0"/>
        <v>3.4000000000000696E-3</v>
      </c>
      <c r="B23" s="20"/>
      <c r="C23" s="10">
        <f t="shared" si="1"/>
        <v>8</v>
      </c>
      <c r="D23" s="19">
        <v>11.531219999999999</v>
      </c>
      <c r="E23" s="19">
        <v>10.18065</v>
      </c>
      <c r="F23" s="19">
        <v>10.550190000000001</v>
      </c>
      <c r="G23" s="19">
        <v>10.33914</v>
      </c>
      <c r="H23" s="19">
        <v>9.8066499999999994</v>
      </c>
      <c r="I23" s="19">
        <v>9.19984</v>
      </c>
      <c r="J23" s="19">
        <v>9.0611200000000007</v>
      </c>
      <c r="K23" s="19">
        <v>8.91892</v>
      </c>
      <c r="L23" s="19">
        <v>8.6553900000000006</v>
      </c>
      <c r="M23" s="19">
        <v>8.4757999999999996</v>
      </c>
      <c r="N23" s="19">
        <v>8.2138600000000004</v>
      </c>
    </row>
    <row r="24" spans="1:14" s="25" customFormat="1" x14ac:dyDescent="0.2">
      <c r="A24" s="17">
        <f t="shared" si="0"/>
        <v>3.4000000000000696E-3</v>
      </c>
      <c r="B24" s="20"/>
      <c r="C24" s="21">
        <f t="shared" si="1"/>
        <v>9</v>
      </c>
      <c r="D24" s="22">
        <v>11.534319999999999</v>
      </c>
      <c r="E24" s="22">
        <v>10.18338</v>
      </c>
      <c r="F24" s="22">
        <v>10.553089999999999</v>
      </c>
      <c r="G24" s="22">
        <v>10.34198</v>
      </c>
      <c r="H24" s="22">
        <v>9.8093500000000002</v>
      </c>
      <c r="I24" s="22">
        <v>9.2023700000000002</v>
      </c>
      <c r="J24" s="22">
        <v>9.0636100000000006</v>
      </c>
      <c r="K24" s="22">
        <v>8.9213699999999996</v>
      </c>
      <c r="L24" s="22">
        <v>8.6577699999999993</v>
      </c>
      <c r="M24" s="22">
        <v>8.4781300000000002</v>
      </c>
      <c r="N24" s="22">
        <v>8.2161200000000001</v>
      </c>
    </row>
    <row r="25" spans="1:14" s="25" customFormat="1" x14ac:dyDescent="0.2">
      <c r="A25" s="17">
        <f t="shared" si="0"/>
        <v>3.4000000000000696E-3</v>
      </c>
      <c r="B25" s="20"/>
      <c r="C25" s="26">
        <f t="shared" si="1"/>
        <v>10</v>
      </c>
      <c r="D25" s="19">
        <v>11.537409999999999</v>
      </c>
      <c r="E25" s="19">
        <v>10.186120000000001</v>
      </c>
      <c r="F25" s="19">
        <v>10.555999999999999</v>
      </c>
      <c r="G25" s="19">
        <v>10.34482</v>
      </c>
      <c r="H25" s="19">
        <v>9.8120499999999993</v>
      </c>
      <c r="I25" s="19">
        <v>9.2049000000000003</v>
      </c>
      <c r="J25" s="19">
        <v>9.0661000000000005</v>
      </c>
      <c r="K25" s="19">
        <v>8.9238199999999992</v>
      </c>
      <c r="L25" s="19">
        <v>8.6601599999999994</v>
      </c>
      <c r="M25" s="19">
        <v>8.4804600000000008</v>
      </c>
      <c r="N25" s="19">
        <v>8.2183799999999998</v>
      </c>
    </row>
    <row r="26" spans="1:14" s="28" customFormat="1" x14ac:dyDescent="0.2">
      <c r="A26" s="17">
        <f t="shared" si="0"/>
        <v>3.4000000000000696E-3</v>
      </c>
      <c r="B26" s="27"/>
      <c r="C26" s="26">
        <f t="shared" si="1"/>
        <v>11</v>
      </c>
      <c r="D26" s="19">
        <v>11.540509999999999</v>
      </c>
      <c r="E26" s="19">
        <v>10.18885</v>
      </c>
      <c r="F26" s="19">
        <v>10.5589</v>
      </c>
      <c r="G26" s="19">
        <v>10.347670000000001</v>
      </c>
      <c r="H26" s="19">
        <v>9.8147500000000001</v>
      </c>
      <c r="I26" s="19">
        <v>9.2074300000000004</v>
      </c>
      <c r="J26" s="19">
        <v>9.0686</v>
      </c>
      <c r="K26" s="19">
        <v>8.9262800000000002</v>
      </c>
      <c r="L26" s="19">
        <v>8.6625399999999999</v>
      </c>
      <c r="M26" s="19">
        <v>8.4827899999999996</v>
      </c>
      <c r="N26" s="19">
        <v>8.2206399999999995</v>
      </c>
    </row>
    <row r="27" spans="1:14" s="28" customFormat="1" x14ac:dyDescent="0.2">
      <c r="A27" s="29">
        <f t="shared" si="0"/>
        <v>3.4000000000000696E-3</v>
      </c>
      <c r="B27" s="27"/>
      <c r="C27" s="21">
        <f t="shared" si="1"/>
        <v>12</v>
      </c>
      <c r="D27" s="22">
        <v>11.543609999999999</v>
      </c>
      <c r="E27" s="22">
        <v>10.19159</v>
      </c>
      <c r="F27" s="22">
        <v>10.5618</v>
      </c>
      <c r="G27" s="22">
        <v>10.350519999999999</v>
      </c>
      <c r="H27" s="22">
        <v>9.8174499999999991</v>
      </c>
      <c r="I27" s="22">
        <v>9.2099600000000006</v>
      </c>
      <c r="J27" s="22">
        <v>9.0710899999999999</v>
      </c>
      <c r="K27" s="22">
        <v>8.9287299999999998</v>
      </c>
      <c r="L27" s="22">
        <v>8.6649200000000004</v>
      </c>
      <c r="M27" s="22">
        <v>8.4851299999999998</v>
      </c>
      <c r="N27" s="22">
        <v>8.2228999999999992</v>
      </c>
    </row>
    <row r="28" spans="1:14" s="28" customFormat="1" x14ac:dyDescent="0.2">
      <c r="A28" s="29">
        <f t="shared" si="0"/>
        <v>3.4000000000000696E-3</v>
      </c>
      <c r="B28" s="27"/>
      <c r="C28" s="26">
        <f t="shared" si="1"/>
        <v>13</v>
      </c>
      <c r="D28" s="19">
        <v>11.546709999999999</v>
      </c>
      <c r="E28" s="19">
        <v>10.194319999999999</v>
      </c>
      <c r="F28" s="19">
        <v>10.56471</v>
      </c>
      <c r="G28" s="19">
        <v>10.35336</v>
      </c>
      <c r="H28" s="19">
        <v>9.8201499999999999</v>
      </c>
      <c r="I28" s="19">
        <v>9.2125000000000004</v>
      </c>
      <c r="J28" s="19">
        <v>9.0735899999999994</v>
      </c>
      <c r="K28" s="19">
        <v>8.9311900000000009</v>
      </c>
      <c r="L28" s="19">
        <v>8.6672999999999991</v>
      </c>
      <c r="M28" s="19">
        <v>8.4874600000000004</v>
      </c>
      <c r="N28" s="19">
        <v>8.2251600000000007</v>
      </c>
    </row>
    <row r="29" spans="1:14" s="28" customFormat="1" x14ac:dyDescent="0.2">
      <c r="A29" s="30">
        <f t="shared" si="0"/>
        <v>3.4000000000000696E-3</v>
      </c>
      <c r="B29" s="27"/>
      <c r="C29" s="26">
        <f t="shared" si="1"/>
        <v>14</v>
      </c>
      <c r="D29" s="19">
        <v>11.549810000000001</v>
      </c>
      <c r="E29" s="19">
        <v>10.19706</v>
      </c>
      <c r="F29" s="19">
        <v>10.56761</v>
      </c>
      <c r="G29" s="19">
        <v>10.356210000000001</v>
      </c>
      <c r="H29" s="19">
        <v>9.8228500000000007</v>
      </c>
      <c r="I29" s="19">
        <v>9.2150300000000005</v>
      </c>
      <c r="J29" s="19">
        <v>9.0760799999999993</v>
      </c>
      <c r="K29" s="19">
        <v>8.9336500000000001</v>
      </c>
      <c r="L29" s="19">
        <v>8.6696899999999992</v>
      </c>
      <c r="M29" s="19">
        <v>8.4898000000000007</v>
      </c>
      <c r="N29" s="19">
        <v>8.2274200000000004</v>
      </c>
    </row>
    <row r="30" spans="1:14" s="28" customFormat="1" x14ac:dyDescent="0.2">
      <c r="A30" s="30">
        <f t="shared" si="0"/>
        <v>3.4000000000000696E-3</v>
      </c>
      <c r="B30" s="27"/>
      <c r="C30" s="21">
        <f t="shared" si="1"/>
        <v>15</v>
      </c>
      <c r="D30" s="22">
        <v>11.552910000000001</v>
      </c>
      <c r="E30" s="22">
        <v>10.1998</v>
      </c>
      <c r="F30" s="22">
        <v>10.57052</v>
      </c>
      <c r="G30" s="22">
        <v>10.359059999999999</v>
      </c>
      <c r="H30" s="22">
        <v>9.8255499999999998</v>
      </c>
      <c r="I30" s="22">
        <v>9.2175600000000006</v>
      </c>
      <c r="J30" s="22">
        <v>9.0785800000000005</v>
      </c>
      <c r="K30" s="22">
        <v>8.9360999999999997</v>
      </c>
      <c r="L30" s="22">
        <v>8.6720699999999997</v>
      </c>
      <c r="M30" s="22">
        <v>8.4921299999999995</v>
      </c>
      <c r="N30" s="22">
        <v>8.2296899999999997</v>
      </c>
    </row>
    <row r="31" spans="1:14" s="28" customFormat="1" x14ac:dyDescent="0.2">
      <c r="A31" s="30">
        <f t="shared" si="0"/>
        <v>3.4000000000000696E-3</v>
      </c>
      <c r="C31" s="26">
        <f t="shared" si="1"/>
        <v>16</v>
      </c>
      <c r="D31" s="19">
        <v>11.556010000000001</v>
      </c>
      <c r="E31" s="19">
        <v>10.202540000000001</v>
      </c>
      <c r="F31" s="19">
        <v>10.57343</v>
      </c>
      <c r="G31" s="19">
        <v>10.36191</v>
      </c>
      <c r="H31" s="19">
        <v>9.8282500000000006</v>
      </c>
      <c r="I31" s="19">
        <v>9.2201000000000004</v>
      </c>
      <c r="J31" s="19">
        <v>9.08108</v>
      </c>
      <c r="K31" s="19">
        <v>8.9385600000000007</v>
      </c>
      <c r="L31" s="19">
        <v>8.6744599999999998</v>
      </c>
      <c r="M31" s="19">
        <v>8.4944699999999997</v>
      </c>
      <c r="N31" s="19">
        <v>8.2319499999999994</v>
      </c>
    </row>
    <row r="32" spans="1:14" s="28" customFormat="1" x14ac:dyDescent="0.2">
      <c r="A32" s="30">
        <f t="shared" si="0"/>
        <v>3.4000000000000696E-3</v>
      </c>
      <c r="C32" s="26">
        <f t="shared" si="1"/>
        <v>17</v>
      </c>
      <c r="D32" s="19">
        <v>11.55911</v>
      </c>
      <c r="E32" s="19">
        <v>10.20528</v>
      </c>
      <c r="F32" s="19">
        <v>10.57634</v>
      </c>
      <c r="G32" s="19">
        <v>10.36476</v>
      </c>
      <c r="H32" s="19">
        <v>9.8309499999999996</v>
      </c>
      <c r="I32" s="19">
        <v>9.2226400000000002</v>
      </c>
      <c r="J32" s="19">
        <v>9.0835699999999999</v>
      </c>
      <c r="K32" s="19">
        <v>8.94102</v>
      </c>
      <c r="L32" s="19">
        <v>8.6768400000000003</v>
      </c>
      <c r="M32" s="19">
        <v>8.4968000000000004</v>
      </c>
      <c r="N32" s="19">
        <v>8.2342200000000005</v>
      </c>
    </row>
    <row r="33" spans="1:19" s="28" customFormat="1" ht="10.5" customHeight="1" x14ac:dyDescent="0.2">
      <c r="A33" s="30">
        <f t="shared" si="0"/>
        <v>3.4000000000000696E-3</v>
      </c>
      <c r="C33" s="21">
        <f t="shared" si="1"/>
        <v>18</v>
      </c>
      <c r="D33" s="22">
        <v>11.56222</v>
      </c>
      <c r="E33" s="22">
        <v>10.208019999999999</v>
      </c>
      <c r="F33" s="22">
        <v>10.57924</v>
      </c>
      <c r="G33" s="22">
        <v>10.367610000000001</v>
      </c>
      <c r="H33" s="22">
        <v>9.8336600000000001</v>
      </c>
      <c r="I33" s="22">
        <v>9.2251700000000003</v>
      </c>
      <c r="J33" s="22">
        <v>9.0860699999999994</v>
      </c>
      <c r="K33" s="22">
        <v>8.9434799999999992</v>
      </c>
      <c r="L33" s="22">
        <v>8.6792300000000004</v>
      </c>
      <c r="M33" s="22">
        <v>8.4991400000000006</v>
      </c>
      <c r="N33" s="22">
        <v>8.2364800000000002</v>
      </c>
    </row>
    <row r="34" spans="1:19" s="28" customFormat="1" ht="10.5" customHeight="1" x14ac:dyDescent="0.2">
      <c r="A34" s="30">
        <f t="shared" si="0"/>
        <v>3.4000000000000696E-3</v>
      </c>
      <c r="C34" s="26">
        <f t="shared" si="1"/>
        <v>19</v>
      </c>
      <c r="D34" s="19">
        <v>11.56532</v>
      </c>
      <c r="E34" s="19">
        <v>10.210760000000001</v>
      </c>
      <c r="F34" s="19">
        <v>10.58215</v>
      </c>
      <c r="G34" s="19">
        <v>10.37046</v>
      </c>
      <c r="H34" s="19">
        <v>9.8363600000000009</v>
      </c>
      <c r="I34" s="19">
        <v>9.2277100000000001</v>
      </c>
      <c r="J34" s="19">
        <v>9.0885700000000007</v>
      </c>
      <c r="K34" s="19">
        <v>8.9459400000000002</v>
      </c>
      <c r="L34" s="19">
        <v>8.6816200000000006</v>
      </c>
      <c r="M34" s="19">
        <v>8.5014800000000008</v>
      </c>
      <c r="N34" s="19">
        <v>8.2387499999999996</v>
      </c>
    </row>
    <row r="35" spans="1:19" s="28" customFormat="1" ht="10.5" customHeight="1" x14ac:dyDescent="0.2">
      <c r="A35" s="30">
        <f t="shared" si="0"/>
        <v>3.4000000000000696E-3</v>
      </c>
      <c r="C35" s="26">
        <f t="shared" si="1"/>
        <v>20</v>
      </c>
      <c r="D35" s="19">
        <v>11.568429999999999</v>
      </c>
      <c r="E35" s="19">
        <v>10.2135</v>
      </c>
      <c r="F35" s="19">
        <v>10.58506</v>
      </c>
      <c r="G35" s="19">
        <v>10.37331</v>
      </c>
      <c r="H35" s="19">
        <v>9.8390699999999995</v>
      </c>
      <c r="I35" s="19">
        <v>9.2302499999999998</v>
      </c>
      <c r="J35" s="19">
        <v>9.0910700000000002</v>
      </c>
      <c r="K35" s="19">
        <v>8.9483999999999995</v>
      </c>
      <c r="L35" s="19">
        <v>8.6839999999999993</v>
      </c>
      <c r="M35" s="19">
        <v>8.5038099999999996</v>
      </c>
      <c r="N35" s="19">
        <v>8.2410099999999993</v>
      </c>
    </row>
    <row r="36" spans="1:19" s="28" customFormat="1" ht="10.5" customHeight="1" x14ac:dyDescent="0.2">
      <c r="A36" s="30">
        <f t="shared" si="0"/>
        <v>3.4000000000000696E-3</v>
      </c>
      <c r="C36" s="21">
        <f t="shared" si="1"/>
        <v>21</v>
      </c>
      <c r="D36" s="22">
        <v>11.571529999999999</v>
      </c>
      <c r="E36" s="22">
        <v>10.216240000000001</v>
      </c>
      <c r="F36" s="22">
        <v>10.58798</v>
      </c>
      <c r="G36" s="22">
        <v>10.37617</v>
      </c>
      <c r="H36" s="22">
        <v>9.8417700000000004</v>
      </c>
      <c r="I36" s="22">
        <v>9.2327899999999996</v>
      </c>
      <c r="J36" s="22">
        <v>9.0935699999999997</v>
      </c>
      <c r="K36" s="22">
        <v>8.9508600000000005</v>
      </c>
      <c r="L36" s="22">
        <v>8.6863899999999994</v>
      </c>
      <c r="M36" s="22">
        <v>8.5061499999999999</v>
      </c>
      <c r="N36" s="22">
        <v>8.2432800000000004</v>
      </c>
    </row>
    <row r="37" spans="1:19" s="28" customFormat="1" ht="10.5" customHeight="1" x14ac:dyDescent="0.2">
      <c r="A37" s="30">
        <f t="shared" si="0"/>
        <v>3.4000000000000696E-3</v>
      </c>
      <c r="C37" s="26">
        <f t="shared" si="1"/>
        <v>22</v>
      </c>
      <c r="D37" s="19">
        <v>11.57464</v>
      </c>
      <c r="E37" s="19">
        <v>10.21898</v>
      </c>
      <c r="F37" s="19">
        <v>10.59089</v>
      </c>
      <c r="G37" s="19">
        <v>10.379020000000001</v>
      </c>
      <c r="H37" s="19">
        <v>9.8444800000000008</v>
      </c>
      <c r="I37" s="19">
        <v>9.2353299999999994</v>
      </c>
      <c r="J37" s="19">
        <v>9.0960699999999992</v>
      </c>
      <c r="K37" s="19">
        <v>8.9533199999999997</v>
      </c>
      <c r="L37" s="19">
        <v>8.6887799999999995</v>
      </c>
      <c r="M37" s="19">
        <v>8.5084900000000001</v>
      </c>
      <c r="N37" s="19">
        <v>8.2455400000000001</v>
      </c>
      <c r="P37" s="19"/>
      <c r="Q37" s="19"/>
    </row>
    <row r="38" spans="1:19" s="28" customFormat="1" ht="10.5" customHeight="1" x14ac:dyDescent="0.2">
      <c r="A38" s="30">
        <f t="shared" si="0"/>
        <v>3.4000000000000696E-3</v>
      </c>
      <c r="C38" s="26">
        <f t="shared" si="1"/>
        <v>23</v>
      </c>
      <c r="D38" s="19">
        <v>11.57775</v>
      </c>
      <c r="E38" s="19">
        <v>10.221730000000001</v>
      </c>
      <c r="F38" s="19">
        <v>10.5938</v>
      </c>
      <c r="G38" s="19">
        <v>10.381869999999999</v>
      </c>
      <c r="H38" s="19">
        <v>9.8471899999999994</v>
      </c>
      <c r="I38" s="19">
        <v>9.2378699999999991</v>
      </c>
      <c r="J38" s="19">
        <v>9.0985700000000005</v>
      </c>
      <c r="K38" s="19">
        <v>8.9557800000000007</v>
      </c>
      <c r="L38" s="19">
        <v>8.6911699999999996</v>
      </c>
      <c r="M38" s="19">
        <v>8.5108300000000003</v>
      </c>
      <c r="N38" s="19">
        <v>8.2478099999999994</v>
      </c>
    </row>
    <row r="39" spans="1:19" s="28" customFormat="1" ht="10.5" customHeight="1" x14ac:dyDescent="0.2">
      <c r="A39" s="30">
        <f t="shared" si="0"/>
        <v>3.4000000000000696E-3</v>
      </c>
      <c r="C39" s="21">
        <f t="shared" si="1"/>
        <v>24</v>
      </c>
      <c r="D39" s="22">
        <v>11.58085</v>
      </c>
      <c r="E39" s="22">
        <v>10.22447</v>
      </c>
      <c r="F39" s="22">
        <v>10.59671</v>
      </c>
      <c r="G39" s="22">
        <v>10.384729999999999</v>
      </c>
      <c r="H39" s="22">
        <v>9.8498999999999999</v>
      </c>
      <c r="I39" s="22">
        <v>9.2404100000000007</v>
      </c>
      <c r="J39" s="22">
        <v>9.1010799999999996</v>
      </c>
      <c r="K39" s="22">
        <v>8.9582499999999996</v>
      </c>
      <c r="L39" s="22">
        <v>8.6935599999999997</v>
      </c>
      <c r="M39" s="22">
        <v>8.5131700000000006</v>
      </c>
      <c r="N39" s="22">
        <v>8.2500800000000005</v>
      </c>
    </row>
    <row r="40" spans="1:19" s="28" customFormat="1" ht="10.5" customHeight="1" x14ac:dyDescent="0.2">
      <c r="A40" s="30">
        <f t="shared" si="0"/>
        <v>3.4000000000000696E-3</v>
      </c>
      <c r="C40" s="26">
        <f t="shared" si="1"/>
        <v>25</v>
      </c>
      <c r="D40" s="19">
        <v>11.583959999999999</v>
      </c>
      <c r="E40" s="19">
        <v>10.227209999999999</v>
      </c>
      <c r="F40" s="19">
        <v>10.599629999999999</v>
      </c>
      <c r="G40" s="19">
        <v>10.387589999999999</v>
      </c>
      <c r="H40" s="19">
        <v>9.8526100000000003</v>
      </c>
      <c r="I40" s="19">
        <v>9.2429500000000004</v>
      </c>
      <c r="J40" s="19">
        <v>9.1035799999999991</v>
      </c>
      <c r="K40" s="19">
        <v>8.9607100000000006</v>
      </c>
      <c r="L40" s="19">
        <v>8.6959499999999998</v>
      </c>
      <c r="M40" s="19">
        <v>8.5155200000000004</v>
      </c>
      <c r="N40" s="19">
        <v>8.2523499999999999</v>
      </c>
    </row>
    <row r="41" spans="1:19" s="28" customFormat="1" ht="10.5" customHeight="1" x14ac:dyDescent="0.2">
      <c r="A41" s="30">
        <f t="shared" si="0"/>
        <v>3.3999999999999998E-3</v>
      </c>
      <c r="C41" s="26">
        <f t="shared" si="1"/>
        <v>26</v>
      </c>
      <c r="D41" s="19">
        <v>11.587070000000001</v>
      </c>
      <c r="E41" s="19">
        <v>10.22996</v>
      </c>
      <c r="F41" s="19">
        <v>10.602539999999999</v>
      </c>
      <c r="G41" s="19">
        <v>10.39044</v>
      </c>
      <c r="H41" s="19">
        <v>9.8553200000000007</v>
      </c>
      <c r="I41" s="19">
        <v>9.2454900000000002</v>
      </c>
      <c r="J41" s="19">
        <v>9.1060800000000004</v>
      </c>
      <c r="K41" s="19">
        <v>8.9631799999999995</v>
      </c>
      <c r="L41" s="19">
        <v>8.69834</v>
      </c>
      <c r="M41" s="19">
        <v>8.5178600000000007</v>
      </c>
      <c r="N41" s="19">
        <v>8.2546199999999992</v>
      </c>
    </row>
    <row r="42" spans="1:19" s="28" customFormat="1" ht="10.5" customHeight="1" x14ac:dyDescent="0.2">
      <c r="A42" s="30">
        <f t="shared" si="0"/>
        <v>3.3999999999999998E-3</v>
      </c>
      <c r="C42" s="21">
        <f t="shared" si="1"/>
        <v>27</v>
      </c>
      <c r="D42" s="22">
        <v>11.59018</v>
      </c>
      <c r="E42" s="22">
        <v>10.232710000000001</v>
      </c>
      <c r="F42" s="22">
        <v>10.605460000000001</v>
      </c>
      <c r="G42" s="22">
        <v>10.3933</v>
      </c>
      <c r="H42" s="22">
        <v>9.8580299999999994</v>
      </c>
      <c r="I42" s="22">
        <v>9.24803</v>
      </c>
      <c r="J42" s="22">
        <v>9.1085899999999995</v>
      </c>
      <c r="K42" s="22">
        <v>8.9656400000000005</v>
      </c>
      <c r="L42" s="22">
        <v>8.7007399999999997</v>
      </c>
      <c r="M42" s="22">
        <v>8.5202000000000009</v>
      </c>
      <c r="N42" s="22">
        <v>8.2568900000000003</v>
      </c>
    </row>
    <row r="43" spans="1:19" s="28" customFormat="1" ht="10.5" customHeight="1" x14ac:dyDescent="0.2">
      <c r="A43" s="30">
        <f t="shared" si="0"/>
        <v>3.3999999999999998E-3</v>
      </c>
      <c r="C43" s="26">
        <f t="shared" si="1"/>
        <v>28</v>
      </c>
      <c r="D43" s="19">
        <v>11.593299999999999</v>
      </c>
      <c r="E43" s="19">
        <v>10.23545</v>
      </c>
      <c r="F43" s="19">
        <v>10.60838</v>
      </c>
      <c r="G43" s="19">
        <v>10.39616</v>
      </c>
      <c r="H43" s="19">
        <v>9.8607399999999998</v>
      </c>
      <c r="I43" s="19">
        <v>9.2505799999999994</v>
      </c>
      <c r="J43" s="19">
        <v>9.1110900000000008</v>
      </c>
      <c r="K43" s="19">
        <v>8.9681099999999994</v>
      </c>
      <c r="L43" s="19">
        <v>8.7031299999999998</v>
      </c>
      <c r="M43" s="19">
        <v>8.5225399999999993</v>
      </c>
      <c r="N43" s="19">
        <v>8.2591599999999996</v>
      </c>
    </row>
    <row r="44" spans="1:19" s="25" customFormat="1" ht="11.25" customHeight="1" x14ac:dyDescent="0.2">
      <c r="A44" s="31"/>
      <c r="C44" s="26"/>
      <c r="D44" s="32"/>
      <c r="E44" s="32"/>
      <c r="F44" s="32"/>
      <c r="G44" s="32"/>
      <c r="H44" s="32"/>
      <c r="I44" s="32"/>
      <c r="J44" s="32"/>
      <c r="K44" s="32"/>
      <c r="L44" s="32"/>
      <c r="M44" s="32"/>
    </row>
    <row r="45" spans="1:19" ht="13.5" customHeight="1" x14ac:dyDescent="0.2">
      <c r="A45" s="31"/>
      <c r="B45" s="1" t="s">
        <v>2</v>
      </c>
      <c r="D45" s="9">
        <v>34196</v>
      </c>
      <c r="E45" s="9">
        <v>34257</v>
      </c>
      <c r="F45" s="9">
        <v>34349</v>
      </c>
      <c r="G45" s="9">
        <v>34469</v>
      </c>
      <c r="H45" s="9">
        <v>34561</v>
      </c>
      <c r="I45" s="9">
        <v>34592</v>
      </c>
      <c r="J45" s="9">
        <v>34714</v>
      </c>
      <c r="K45" s="9">
        <v>34865</v>
      </c>
      <c r="L45" s="9">
        <v>35079</v>
      </c>
      <c r="M45" s="9">
        <v>35779</v>
      </c>
      <c r="N45" s="9">
        <v>36965</v>
      </c>
      <c r="O45" s="33"/>
      <c r="P45" s="33"/>
      <c r="Q45" s="33"/>
      <c r="R45" s="33"/>
      <c r="S45" s="33"/>
    </row>
    <row r="46" spans="1:19" ht="21.75" customHeight="1" x14ac:dyDescent="0.2">
      <c r="A46" s="31"/>
      <c r="B46" s="1" t="s">
        <v>3</v>
      </c>
      <c r="D46" s="10" t="s">
        <v>22</v>
      </c>
      <c r="E46" s="10" t="s">
        <v>23</v>
      </c>
      <c r="F46" s="10" t="s">
        <v>24</v>
      </c>
      <c r="G46" s="10" t="s">
        <v>25</v>
      </c>
      <c r="H46" s="10" t="s">
        <v>26</v>
      </c>
      <c r="I46" s="10" t="s">
        <v>27</v>
      </c>
      <c r="J46" s="10" t="s">
        <v>28</v>
      </c>
      <c r="K46" s="10" t="s">
        <v>29</v>
      </c>
      <c r="L46" s="10" t="s">
        <v>30</v>
      </c>
      <c r="M46" s="10" t="s">
        <v>31</v>
      </c>
      <c r="N46" s="10" t="s">
        <v>32</v>
      </c>
      <c r="O46" s="33"/>
      <c r="P46" s="33"/>
      <c r="Q46" s="33"/>
      <c r="R46" s="33"/>
      <c r="S46" s="33"/>
    </row>
    <row r="47" spans="1:19" ht="8.1" customHeight="1" x14ac:dyDescent="0.2">
      <c r="A47" s="31"/>
    </row>
    <row r="48" spans="1:19" ht="11.1" customHeight="1" x14ac:dyDescent="0.2">
      <c r="A48" s="31"/>
      <c r="B48" s="1" t="s">
        <v>15</v>
      </c>
      <c r="C48" s="1">
        <f>[1]Forsendur!C3</f>
        <v>8170</v>
      </c>
      <c r="D48" s="10"/>
      <c r="E48" s="10"/>
      <c r="K48" s="33"/>
      <c r="L48" s="33"/>
      <c r="M48" s="33"/>
      <c r="O48" s="33"/>
      <c r="P48" s="33"/>
      <c r="Q48" s="33"/>
      <c r="R48" s="33"/>
      <c r="S48" s="33"/>
    </row>
    <row r="49" spans="1:19" ht="11.1" customHeight="1" x14ac:dyDescent="0.2">
      <c r="A49" s="31"/>
      <c r="C49" s="34">
        <f>[1]Forsendur!C4</f>
        <v>413.8</v>
      </c>
      <c r="D49" s="10"/>
      <c r="E49" s="10"/>
      <c r="K49" s="33"/>
      <c r="L49" s="33"/>
      <c r="M49" s="33"/>
      <c r="O49" s="33"/>
      <c r="P49" s="33"/>
      <c r="Q49" s="33"/>
      <c r="R49" s="33"/>
      <c r="S49" s="33"/>
    </row>
    <row r="50" spans="1:19" ht="11.1" customHeight="1" x14ac:dyDescent="0.2">
      <c r="A50" s="31"/>
      <c r="B50" s="1" t="s">
        <v>16</v>
      </c>
      <c r="D50" s="10">
        <v>3307</v>
      </c>
      <c r="E50" s="10">
        <v>3339</v>
      </c>
      <c r="F50" s="10">
        <v>3343</v>
      </c>
      <c r="G50" s="10">
        <v>3347</v>
      </c>
      <c r="H50" s="10">
        <v>3370</v>
      </c>
      <c r="I50" s="10">
        <v>3373</v>
      </c>
      <c r="J50" s="10">
        <v>3385</v>
      </c>
      <c r="K50" s="11">
        <v>172.1</v>
      </c>
      <c r="L50" s="11">
        <v>174.2</v>
      </c>
      <c r="M50" s="11">
        <v>181.7</v>
      </c>
      <c r="N50" s="11">
        <v>202.8</v>
      </c>
      <c r="O50" s="33"/>
      <c r="P50" s="33"/>
      <c r="Q50" s="33"/>
      <c r="R50" s="33"/>
      <c r="S50" s="33"/>
    </row>
    <row r="51" spans="1:19" ht="11.1" customHeight="1" x14ac:dyDescent="0.2">
      <c r="A51" s="31"/>
      <c r="B51" s="1" t="s">
        <v>18</v>
      </c>
      <c r="D51" s="10">
        <v>6</v>
      </c>
      <c r="E51" s="10">
        <v>5</v>
      </c>
      <c r="F51" s="10">
        <v>4.75</v>
      </c>
      <c r="G51" s="10">
        <v>4.75</v>
      </c>
      <c r="H51" s="10">
        <v>4.75</v>
      </c>
      <c r="I51" s="10">
        <v>4.75</v>
      </c>
      <c r="J51" s="10">
        <v>4.75</v>
      </c>
      <c r="K51" s="10">
        <v>4.75</v>
      </c>
      <c r="L51" s="10">
        <v>4.75</v>
      </c>
      <c r="M51" s="10">
        <v>4.75</v>
      </c>
      <c r="N51" s="10">
        <v>4.75</v>
      </c>
      <c r="O51" s="33"/>
      <c r="P51" s="33"/>
      <c r="Q51" s="33"/>
      <c r="R51" s="33"/>
      <c r="S51" s="33"/>
    </row>
    <row r="52" spans="1:19" ht="11.1" customHeight="1" x14ac:dyDescent="0.2">
      <c r="A52" s="31"/>
      <c r="B52" s="1" t="s">
        <v>20</v>
      </c>
      <c r="C52" s="13">
        <f>[1]Forsendur!C7</f>
        <v>3.4000000000000696E-3</v>
      </c>
    </row>
    <row r="53" spans="1:19" ht="11.1" customHeight="1" x14ac:dyDescent="0.2">
      <c r="A53" s="31"/>
      <c r="B53" s="1" t="str">
        <f>B14</f>
        <v>Hækkun vísitölu</v>
      </c>
      <c r="C53" s="13">
        <f>Verdb_raun</f>
        <v>3.3999999999999998E-3</v>
      </c>
      <c r="H53" s="32"/>
      <c r="K53" s="32"/>
      <c r="M53" s="32"/>
      <c r="N53" s="32"/>
    </row>
    <row r="54" spans="1:19" ht="3.95" customHeight="1" x14ac:dyDescent="0.2">
      <c r="A54" s="31"/>
    </row>
    <row r="55" spans="1:19" ht="10.5" customHeight="1" x14ac:dyDescent="0.2">
      <c r="A55" s="17">
        <f t="shared" ref="A55:A82" si="2">IF(Dags_visit_naest&gt;C55,verdbspa,Verdb_raun)</f>
        <v>3.4000000000000696E-3</v>
      </c>
      <c r="B55" s="18" t="str">
        <f>B16</f>
        <v>Dagsetning...</v>
      </c>
      <c r="C55" s="20">
        <v>1</v>
      </c>
      <c r="D55" s="19">
        <v>7.9698599999999997</v>
      </c>
      <c r="E55" s="19">
        <v>6.4696300000000004</v>
      </c>
      <c r="F55" s="19">
        <v>6.0905399999999998</v>
      </c>
      <c r="G55" s="19">
        <v>5.9898899999999999</v>
      </c>
      <c r="H55" s="19">
        <v>5.8803900000000002</v>
      </c>
      <c r="I55" s="19">
        <v>5.8524799999999999</v>
      </c>
      <c r="J55" s="19">
        <v>5.7422199999999997</v>
      </c>
      <c r="K55" s="19">
        <v>5.6108500000000001</v>
      </c>
      <c r="L55" s="19">
        <v>5.3951599999999997</v>
      </c>
      <c r="M55" s="19">
        <v>4.7322699999999998</v>
      </c>
      <c r="N55" s="19">
        <v>3.6463299999999998</v>
      </c>
    </row>
    <row r="56" spans="1:19" ht="10.5" customHeight="1" x14ac:dyDescent="0.2">
      <c r="A56" s="17">
        <f t="shared" si="2"/>
        <v>3.4000000000000696E-3</v>
      </c>
      <c r="B56" s="32"/>
      <c r="C56" s="20">
        <f t="shared" ref="C56:C82" si="3">C55+1</f>
        <v>2</v>
      </c>
      <c r="D56" s="19">
        <v>7.9720500000000003</v>
      </c>
      <c r="E56" s="19">
        <v>6.4712399999999999</v>
      </c>
      <c r="F56" s="19">
        <v>6.0920199999999998</v>
      </c>
      <c r="G56" s="19">
        <v>5.9913400000000001</v>
      </c>
      <c r="H56" s="19">
        <v>5.8818099999999998</v>
      </c>
      <c r="I56" s="19">
        <v>5.8539000000000003</v>
      </c>
      <c r="J56" s="19">
        <v>5.7436100000000003</v>
      </c>
      <c r="K56" s="19">
        <v>5.6122100000000001</v>
      </c>
      <c r="L56" s="19">
        <v>5.3964699999999999</v>
      </c>
      <c r="M56" s="19">
        <v>4.7334100000000001</v>
      </c>
      <c r="N56" s="19">
        <v>3.6472099999999998</v>
      </c>
    </row>
    <row r="57" spans="1:19" ht="10.5" customHeight="1" x14ac:dyDescent="0.2">
      <c r="A57" s="17">
        <f t="shared" si="2"/>
        <v>3.4000000000000696E-3</v>
      </c>
      <c r="B57" s="32"/>
      <c r="C57" s="21">
        <f t="shared" si="3"/>
        <v>3</v>
      </c>
      <c r="D57" s="22">
        <v>7.9742499999999996</v>
      </c>
      <c r="E57" s="22">
        <v>6.4728500000000002</v>
      </c>
      <c r="F57" s="22">
        <v>6.0934900000000001</v>
      </c>
      <c r="G57" s="22">
        <v>5.9927900000000003</v>
      </c>
      <c r="H57" s="22">
        <v>5.8832399999999998</v>
      </c>
      <c r="I57" s="22">
        <v>5.8553199999999999</v>
      </c>
      <c r="J57" s="22">
        <v>5.7450000000000001</v>
      </c>
      <c r="K57" s="22">
        <v>5.6135700000000002</v>
      </c>
      <c r="L57" s="22">
        <v>5.39778</v>
      </c>
      <c r="M57" s="22">
        <v>4.7345600000000001</v>
      </c>
      <c r="N57" s="22">
        <v>3.6480899999999998</v>
      </c>
    </row>
    <row r="58" spans="1:19" ht="10.5" customHeight="1" x14ac:dyDescent="0.2">
      <c r="A58" s="17">
        <f t="shared" si="2"/>
        <v>3.4000000000000696E-3</v>
      </c>
      <c r="B58" s="32"/>
      <c r="C58" s="20">
        <f t="shared" si="3"/>
        <v>4</v>
      </c>
      <c r="D58" s="19">
        <v>7.9764400000000002</v>
      </c>
      <c r="E58" s="19">
        <v>6.4744599999999997</v>
      </c>
      <c r="F58" s="19">
        <v>6.09497</v>
      </c>
      <c r="G58" s="19">
        <v>5.9942399999999996</v>
      </c>
      <c r="H58" s="19">
        <v>5.8846600000000002</v>
      </c>
      <c r="I58" s="19">
        <v>5.8567299999999998</v>
      </c>
      <c r="J58" s="19">
        <v>5.7463899999999999</v>
      </c>
      <c r="K58" s="19">
        <v>5.6149199999999997</v>
      </c>
      <c r="L58" s="19">
        <v>5.3990799999999997</v>
      </c>
      <c r="M58" s="19">
        <v>4.7357100000000001</v>
      </c>
      <c r="N58" s="19">
        <v>3.6489799999999999</v>
      </c>
    </row>
    <row r="59" spans="1:19" ht="10.5" customHeight="1" x14ac:dyDescent="0.2">
      <c r="A59" s="17">
        <f t="shared" si="2"/>
        <v>3.4000000000000696E-3</v>
      </c>
      <c r="B59" s="32"/>
      <c r="C59" s="20">
        <f t="shared" si="3"/>
        <v>5</v>
      </c>
      <c r="D59" s="19">
        <v>7.9786299999999999</v>
      </c>
      <c r="E59" s="19">
        <v>6.47607</v>
      </c>
      <c r="F59" s="19">
        <v>6.0964400000000003</v>
      </c>
      <c r="G59" s="19">
        <v>5.9956899999999997</v>
      </c>
      <c r="H59" s="19">
        <v>5.8860900000000003</v>
      </c>
      <c r="I59" s="19">
        <v>5.8581500000000002</v>
      </c>
      <c r="J59" s="19">
        <v>5.7477799999999997</v>
      </c>
      <c r="K59" s="19">
        <v>5.6162799999999997</v>
      </c>
      <c r="L59" s="19">
        <v>5.4003899999999998</v>
      </c>
      <c r="M59" s="19">
        <v>4.7368499999999996</v>
      </c>
      <c r="N59" s="19">
        <v>3.6498599999999999</v>
      </c>
    </row>
    <row r="60" spans="1:19" ht="10.5" customHeight="1" x14ac:dyDescent="0.2">
      <c r="A60" s="17">
        <f t="shared" si="2"/>
        <v>3.4000000000000696E-3</v>
      </c>
      <c r="B60" s="32"/>
      <c r="C60" s="21">
        <f t="shared" si="3"/>
        <v>6</v>
      </c>
      <c r="D60" s="22">
        <v>7.9808300000000001</v>
      </c>
      <c r="E60" s="22">
        <v>6.4776800000000003</v>
      </c>
      <c r="F60" s="22">
        <v>6.0979200000000002</v>
      </c>
      <c r="G60" s="22">
        <v>5.9971399999999999</v>
      </c>
      <c r="H60" s="22">
        <v>5.8875099999999998</v>
      </c>
      <c r="I60" s="22">
        <v>5.8595699999999997</v>
      </c>
      <c r="J60" s="22">
        <v>5.7491700000000003</v>
      </c>
      <c r="K60" s="22">
        <v>5.6176399999999997</v>
      </c>
      <c r="L60" s="22">
        <v>5.4016999999999999</v>
      </c>
      <c r="M60" s="22">
        <v>4.7380000000000004</v>
      </c>
      <c r="N60" s="22">
        <v>3.6507399999999999</v>
      </c>
    </row>
    <row r="61" spans="1:19" ht="10.5" customHeight="1" x14ac:dyDescent="0.2">
      <c r="A61" s="17">
        <f t="shared" si="2"/>
        <v>3.4000000000000696E-3</v>
      </c>
      <c r="B61" s="32"/>
      <c r="C61" s="20">
        <f t="shared" si="3"/>
        <v>7</v>
      </c>
      <c r="D61" s="19">
        <v>7.9830199999999998</v>
      </c>
      <c r="E61" s="19">
        <v>6.4792899999999998</v>
      </c>
      <c r="F61" s="19">
        <v>6.0994000000000002</v>
      </c>
      <c r="G61" s="19">
        <v>5.9985900000000001</v>
      </c>
      <c r="H61" s="19">
        <v>5.8889399999999998</v>
      </c>
      <c r="I61" s="19">
        <v>5.8609900000000001</v>
      </c>
      <c r="J61" s="19">
        <v>5.7505699999999997</v>
      </c>
      <c r="K61" s="19">
        <v>5.6189999999999998</v>
      </c>
      <c r="L61" s="19">
        <v>5.4030100000000001</v>
      </c>
      <c r="M61" s="19">
        <v>4.7391500000000004</v>
      </c>
      <c r="N61" s="19">
        <v>3.6516299999999999</v>
      </c>
    </row>
    <row r="62" spans="1:19" ht="10.5" customHeight="1" x14ac:dyDescent="0.2">
      <c r="A62" s="17">
        <f t="shared" si="2"/>
        <v>3.4000000000000696E-3</v>
      </c>
      <c r="B62" s="32"/>
      <c r="C62" s="20">
        <f t="shared" si="3"/>
        <v>8</v>
      </c>
      <c r="D62" s="19">
        <v>7.98522</v>
      </c>
      <c r="E62" s="19">
        <v>6.4809000000000001</v>
      </c>
      <c r="F62" s="19">
        <v>6.1008699999999996</v>
      </c>
      <c r="G62" s="19">
        <v>6.0000499999999999</v>
      </c>
      <c r="H62" s="19">
        <v>5.8903600000000003</v>
      </c>
      <c r="I62" s="19">
        <v>5.8624099999999997</v>
      </c>
      <c r="J62" s="19">
        <v>5.7519600000000004</v>
      </c>
      <c r="K62" s="19">
        <v>5.6203599999999998</v>
      </c>
      <c r="L62" s="19">
        <v>5.4043099999999997</v>
      </c>
      <c r="M62" s="19">
        <v>4.7402899999999999</v>
      </c>
      <c r="N62" s="19">
        <v>3.6525099999999999</v>
      </c>
    </row>
    <row r="63" spans="1:19" s="25" customFormat="1" ht="10.5" customHeight="1" x14ac:dyDescent="0.2">
      <c r="A63" s="17">
        <f t="shared" si="2"/>
        <v>3.4000000000000696E-3</v>
      </c>
      <c r="B63" s="35"/>
      <c r="C63" s="21">
        <f t="shared" si="3"/>
        <v>9</v>
      </c>
      <c r="D63" s="22">
        <v>7.9874099999999997</v>
      </c>
      <c r="E63" s="22">
        <v>6.4825200000000001</v>
      </c>
      <c r="F63" s="22">
        <v>6.1023500000000004</v>
      </c>
      <c r="G63" s="22">
        <v>6.0015000000000001</v>
      </c>
      <c r="H63" s="22">
        <v>5.8917900000000003</v>
      </c>
      <c r="I63" s="22">
        <v>5.8638300000000001</v>
      </c>
      <c r="J63" s="22">
        <v>5.7533500000000002</v>
      </c>
      <c r="K63" s="22">
        <v>5.6217199999999998</v>
      </c>
      <c r="L63" s="22">
        <v>5.4056199999999999</v>
      </c>
      <c r="M63" s="22">
        <v>4.7414399999999999</v>
      </c>
      <c r="N63" s="22">
        <v>3.6534</v>
      </c>
    </row>
    <row r="64" spans="1:19" s="25" customFormat="1" ht="10.5" customHeight="1" x14ac:dyDescent="0.2">
      <c r="A64" s="17">
        <f t="shared" si="2"/>
        <v>3.4000000000000696E-3</v>
      </c>
      <c r="B64" s="35"/>
      <c r="C64" s="24">
        <f t="shared" si="3"/>
        <v>10</v>
      </c>
      <c r="D64" s="19">
        <v>7.9896099999999999</v>
      </c>
      <c r="E64" s="19">
        <v>6.4841300000000004</v>
      </c>
      <c r="F64" s="19">
        <v>6.1038300000000003</v>
      </c>
      <c r="G64" s="19">
        <v>6.0029500000000002</v>
      </c>
      <c r="H64" s="19">
        <v>5.8932099999999998</v>
      </c>
      <c r="I64" s="19">
        <v>5.8652499999999996</v>
      </c>
      <c r="J64" s="19">
        <v>5.75474</v>
      </c>
      <c r="K64" s="19">
        <v>5.6230799999999999</v>
      </c>
      <c r="L64" s="19">
        <v>5.40693</v>
      </c>
      <c r="M64" s="19">
        <v>4.7425899999999999</v>
      </c>
      <c r="N64" s="19">
        <v>3.65428</v>
      </c>
    </row>
    <row r="65" spans="1:14" s="28" customFormat="1" x14ac:dyDescent="0.2">
      <c r="A65" s="29">
        <f t="shared" si="2"/>
        <v>3.4000000000000696E-3</v>
      </c>
      <c r="B65" s="36"/>
      <c r="C65" s="24">
        <f t="shared" si="3"/>
        <v>11</v>
      </c>
      <c r="D65" s="19">
        <v>7.9918100000000001</v>
      </c>
      <c r="E65" s="19">
        <v>6.4857399999999998</v>
      </c>
      <c r="F65" s="19">
        <v>6.1052999999999997</v>
      </c>
      <c r="G65" s="19">
        <v>6.00441</v>
      </c>
      <c r="H65" s="19">
        <v>5.8946399999999999</v>
      </c>
      <c r="I65" s="19">
        <v>5.8666700000000001</v>
      </c>
      <c r="J65" s="19">
        <v>5.7561400000000003</v>
      </c>
      <c r="K65" s="19">
        <v>5.6244500000000004</v>
      </c>
      <c r="L65" s="19">
        <v>5.4082400000000002</v>
      </c>
      <c r="M65" s="19">
        <v>4.7437399999999998</v>
      </c>
      <c r="N65" s="19">
        <v>3.65516</v>
      </c>
    </row>
    <row r="66" spans="1:14" s="28" customFormat="1" x14ac:dyDescent="0.2">
      <c r="A66" s="29">
        <f t="shared" si="2"/>
        <v>3.4000000000000696E-3</v>
      </c>
      <c r="B66" s="36"/>
      <c r="C66" s="21">
        <f t="shared" si="3"/>
        <v>12</v>
      </c>
      <c r="D66" s="22">
        <v>7.9940100000000003</v>
      </c>
      <c r="E66" s="22">
        <v>6.4873500000000002</v>
      </c>
      <c r="F66" s="22">
        <v>6.1067799999999997</v>
      </c>
      <c r="G66" s="22">
        <v>6.0058600000000002</v>
      </c>
      <c r="H66" s="22">
        <v>5.8960699999999999</v>
      </c>
      <c r="I66" s="22">
        <v>5.8680899999999996</v>
      </c>
      <c r="J66" s="22">
        <v>5.75753</v>
      </c>
      <c r="K66" s="22">
        <v>5.6258100000000004</v>
      </c>
      <c r="L66" s="22">
        <v>5.4095500000000003</v>
      </c>
      <c r="M66" s="22">
        <v>4.7448899999999998</v>
      </c>
      <c r="N66" s="22">
        <v>3.65605</v>
      </c>
    </row>
    <row r="67" spans="1:14" s="28" customFormat="1" x14ac:dyDescent="0.2">
      <c r="A67" s="29">
        <f t="shared" si="2"/>
        <v>3.4000000000000696E-3</v>
      </c>
      <c r="B67" s="36"/>
      <c r="C67" s="24">
        <f t="shared" si="3"/>
        <v>13</v>
      </c>
      <c r="D67" s="19">
        <v>7.9962099999999996</v>
      </c>
      <c r="E67" s="19">
        <v>6.4889700000000001</v>
      </c>
      <c r="F67" s="19">
        <v>6.1082599999999996</v>
      </c>
      <c r="G67" s="19">
        <v>6.0073100000000004</v>
      </c>
      <c r="H67" s="19">
        <v>5.8974900000000003</v>
      </c>
      <c r="I67" s="19">
        <v>5.86951</v>
      </c>
      <c r="J67" s="19">
        <v>5.7589199999999998</v>
      </c>
      <c r="K67" s="19">
        <v>5.6271699999999996</v>
      </c>
      <c r="L67" s="19">
        <v>5.4108599999999996</v>
      </c>
      <c r="M67" s="19">
        <v>4.7460300000000002</v>
      </c>
      <c r="N67" s="19">
        <v>3.65693</v>
      </c>
    </row>
    <row r="68" spans="1:14" s="28" customFormat="1" x14ac:dyDescent="0.2">
      <c r="A68" s="30">
        <f t="shared" si="2"/>
        <v>3.4000000000000696E-3</v>
      </c>
      <c r="B68" s="36"/>
      <c r="C68" s="24">
        <f t="shared" si="3"/>
        <v>14</v>
      </c>
      <c r="D68" s="19">
        <v>7.9984000000000002</v>
      </c>
      <c r="E68" s="19">
        <v>6.4905799999999996</v>
      </c>
      <c r="F68" s="19">
        <v>6.1097400000000004</v>
      </c>
      <c r="G68" s="19">
        <v>6.0087700000000002</v>
      </c>
      <c r="H68" s="19">
        <v>5.8989200000000004</v>
      </c>
      <c r="I68" s="19">
        <v>5.8709300000000004</v>
      </c>
      <c r="J68" s="19">
        <v>5.7603200000000001</v>
      </c>
      <c r="K68" s="19">
        <v>5.6285299999999996</v>
      </c>
      <c r="L68" s="19">
        <v>5.4121699999999997</v>
      </c>
      <c r="M68" s="19">
        <v>4.7471800000000002</v>
      </c>
      <c r="N68" s="19">
        <v>3.6578200000000001</v>
      </c>
    </row>
    <row r="69" spans="1:14" s="28" customFormat="1" x14ac:dyDescent="0.2">
      <c r="A69" s="30">
        <f t="shared" si="2"/>
        <v>3.4000000000000696E-3</v>
      </c>
      <c r="B69" s="36"/>
      <c r="C69" s="21">
        <f t="shared" si="3"/>
        <v>15</v>
      </c>
      <c r="D69" s="22">
        <v>8.0006000000000004</v>
      </c>
      <c r="E69" s="22">
        <v>6.4922000000000004</v>
      </c>
      <c r="F69" s="22">
        <v>6.1112200000000003</v>
      </c>
      <c r="G69" s="22">
        <v>6.0102200000000003</v>
      </c>
      <c r="H69" s="22">
        <v>5.9003500000000004</v>
      </c>
      <c r="I69" s="22">
        <v>5.87235</v>
      </c>
      <c r="J69" s="22">
        <v>5.7617099999999999</v>
      </c>
      <c r="K69" s="22">
        <v>5.6298899999999996</v>
      </c>
      <c r="L69" s="22">
        <v>5.4134799999999998</v>
      </c>
      <c r="M69" s="22">
        <v>4.7483300000000002</v>
      </c>
      <c r="N69" s="22">
        <v>3.6587100000000001</v>
      </c>
    </row>
    <row r="70" spans="1:14" s="28" customFormat="1" x14ac:dyDescent="0.2">
      <c r="A70" s="30">
        <f t="shared" si="2"/>
        <v>3.4000000000000696E-3</v>
      </c>
      <c r="B70" s="36"/>
      <c r="C70" s="24">
        <f>C69+1</f>
        <v>16</v>
      </c>
      <c r="D70" s="19">
        <v>8.0028100000000002</v>
      </c>
      <c r="E70" s="19">
        <v>6.4938099999999999</v>
      </c>
      <c r="F70" s="19">
        <v>6.1127000000000002</v>
      </c>
      <c r="G70" s="19">
        <v>6.0116800000000001</v>
      </c>
      <c r="H70" s="19">
        <v>5.9017799999999996</v>
      </c>
      <c r="I70" s="19">
        <v>5.8737700000000004</v>
      </c>
      <c r="J70" s="19">
        <v>5.7631100000000002</v>
      </c>
      <c r="K70" s="19">
        <v>5.6312600000000002</v>
      </c>
      <c r="L70" s="19">
        <v>5.41479</v>
      </c>
      <c r="M70" s="19">
        <v>4.7494800000000001</v>
      </c>
      <c r="N70" s="19">
        <v>3.6595900000000001</v>
      </c>
    </row>
    <row r="71" spans="1:14" s="28" customFormat="1" x14ac:dyDescent="0.2">
      <c r="A71" s="30">
        <f t="shared" si="2"/>
        <v>3.4000000000000696E-3</v>
      </c>
      <c r="B71" s="36"/>
      <c r="C71" s="24">
        <f t="shared" si="3"/>
        <v>17</v>
      </c>
      <c r="D71" s="19">
        <v>8.0050100000000004</v>
      </c>
      <c r="E71" s="19">
        <v>6.4954299999999998</v>
      </c>
      <c r="F71" s="19">
        <v>6.1141800000000002</v>
      </c>
      <c r="G71" s="19">
        <v>6.0131300000000003</v>
      </c>
      <c r="H71" s="19">
        <v>5.9032099999999996</v>
      </c>
      <c r="I71" s="19">
        <v>5.8751899999999999</v>
      </c>
      <c r="J71" s="19">
        <v>5.7645</v>
      </c>
      <c r="K71" s="19">
        <v>5.6326200000000002</v>
      </c>
      <c r="L71" s="19">
        <v>5.4161000000000001</v>
      </c>
      <c r="M71" s="19">
        <v>4.7506300000000001</v>
      </c>
      <c r="N71" s="19">
        <v>3.6604800000000002</v>
      </c>
    </row>
    <row r="72" spans="1:14" s="28" customFormat="1" x14ac:dyDescent="0.2">
      <c r="A72" s="30">
        <f t="shared" si="2"/>
        <v>3.4000000000000696E-3</v>
      </c>
      <c r="B72" s="36"/>
      <c r="C72" s="21">
        <f t="shared" si="3"/>
        <v>18</v>
      </c>
      <c r="D72" s="22">
        <v>8.0072100000000006</v>
      </c>
      <c r="E72" s="22">
        <v>6.4970400000000001</v>
      </c>
      <c r="F72" s="22">
        <v>6.1156600000000001</v>
      </c>
      <c r="G72" s="22">
        <v>6.0145900000000001</v>
      </c>
      <c r="H72" s="22">
        <v>5.9046399999999997</v>
      </c>
      <c r="I72" s="22">
        <v>5.8766100000000003</v>
      </c>
      <c r="J72" s="22">
        <v>5.7659000000000002</v>
      </c>
      <c r="K72" s="22">
        <v>5.6339800000000002</v>
      </c>
      <c r="L72" s="22">
        <v>5.4174100000000003</v>
      </c>
      <c r="M72" s="22">
        <v>4.7517800000000001</v>
      </c>
      <c r="N72" s="22">
        <v>3.6613600000000002</v>
      </c>
    </row>
    <row r="73" spans="1:14" s="28" customFormat="1" x14ac:dyDescent="0.2">
      <c r="A73" s="30">
        <f t="shared" si="2"/>
        <v>3.4000000000000696E-3</v>
      </c>
      <c r="B73" s="36"/>
      <c r="C73" s="24">
        <f t="shared" si="3"/>
        <v>19</v>
      </c>
      <c r="D73" s="19">
        <v>8.0094100000000008</v>
      </c>
      <c r="E73" s="19">
        <v>6.4986600000000001</v>
      </c>
      <c r="F73" s="19">
        <v>6.11714</v>
      </c>
      <c r="G73" s="19">
        <v>6.0160400000000003</v>
      </c>
      <c r="H73" s="19">
        <v>5.9060699999999997</v>
      </c>
      <c r="I73" s="19">
        <v>5.8780400000000004</v>
      </c>
      <c r="J73" s="19">
        <v>5.76729</v>
      </c>
      <c r="K73" s="19">
        <v>5.6353499999999999</v>
      </c>
      <c r="L73" s="19">
        <v>5.4187200000000004</v>
      </c>
      <c r="M73" s="19">
        <v>4.7529300000000001</v>
      </c>
      <c r="N73" s="19">
        <v>3.6622499999999998</v>
      </c>
    </row>
    <row r="74" spans="1:14" s="28" customFormat="1" x14ac:dyDescent="0.2">
      <c r="A74" s="30">
        <f t="shared" si="2"/>
        <v>3.4000000000000696E-3</v>
      </c>
      <c r="B74" s="36"/>
      <c r="C74" s="24">
        <f t="shared" si="3"/>
        <v>20</v>
      </c>
      <c r="D74" s="19">
        <v>8.0116099999999992</v>
      </c>
      <c r="E74" s="19">
        <v>6.5002700000000004</v>
      </c>
      <c r="F74" s="19">
        <v>6.1186199999999999</v>
      </c>
      <c r="G74" s="19">
        <v>6.0175000000000001</v>
      </c>
      <c r="H74" s="19">
        <v>5.9074900000000001</v>
      </c>
      <c r="I74" s="19">
        <v>5.8794599999999999</v>
      </c>
      <c r="J74" s="19">
        <v>5.7686900000000003</v>
      </c>
      <c r="K74" s="19">
        <v>5.6367099999999999</v>
      </c>
      <c r="L74" s="19">
        <v>5.4200299999999997</v>
      </c>
      <c r="M74" s="19">
        <v>4.7540800000000001</v>
      </c>
      <c r="N74" s="19">
        <v>3.6631399999999998</v>
      </c>
    </row>
    <row r="75" spans="1:14" s="28" customFormat="1" x14ac:dyDescent="0.2">
      <c r="A75" s="30">
        <f t="shared" si="2"/>
        <v>3.4000000000000696E-3</v>
      </c>
      <c r="B75" s="36"/>
      <c r="C75" s="21">
        <f t="shared" si="3"/>
        <v>21</v>
      </c>
      <c r="D75" s="22">
        <v>8.0138200000000008</v>
      </c>
      <c r="E75" s="22">
        <v>6.5018900000000004</v>
      </c>
      <c r="F75" s="22">
        <v>6.1200999999999999</v>
      </c>
      <c r="G75" s="22">
        <v>6.0189599999999999</v>
      </c>
      <c r="H75" s="22">
        <v>5.9089299999999998</v>
      </c>
      <c r="I75" s="22">
        <v>5.8808800000000003</v>
      </c>
      <c r="J75" s="22">
        <v>5.7700800000000001</v>
      </c>
      <c r="K75" s="22">
        <v>5.6380800000000004</v>
      </c>
      <c r="L75" s="22">
        <v>5.4213500000000003</v>
      </c>
      <c r="M75" s="22">
        <v>4.7552300000000001</v>
      </c>
      <c r="N75" s="22">
        <v>3.6640199999999998</v>
      </c>
    </row>
    <row r="76" spans="1:14" s="28" customFormat="1" x14ac:dyDescent="0.2">
      <c r="A76" s="30">
        <f t="shared" si="2"/>
        <v>3.4000000000000696E-3</v>
      </c>
      <c r="B76" s="36"/>
      <c r="C76" s="24">
        <f t="shared" si="3"/>
        <v>22</v>
      </c>
      <c r="D76" s="19">
        <v>8.0160199999999993</v>
      </c>
      <c r="E76" s="19">
        <v>6.5035100000000003</v>
      </c>
      <c r="F76" s="19">
        <v>6.1215799999999998</v>
      </c>
      <c r="G76" s="19">
        <v>6.02041</v>
      </c>
      <c r="H76" s="19">
        <v>5.9103599999999998</v>
      </c>
      <c r="I76" s="19">
        <v>5.8823100000000004</v>
      </c>
      <c r="J76" s="19">
        <v>5.7714800000000004</v>
      </c>
      <c r="K76" s="19">
        <v>5.6394399999999996</v>
      </c>
      <c r="L76" s="19">
        <v>5.4226599999999996</v>
      </c>
      <c r="M76" s="19">
        <v>4.7563800000000001</v>
      </c>
      <c r="N76" s="19">
        <v>3.6649099999999999</v>
      </c>
    </row>
    <row r="77" spans="1:14" s="28" customFormat="1" x14ac:dyDescent="0.2">
      <c r="A77" s="30">
        <f t="shared" si="2"/>
        <v>3.4000000000000696E-3</v>
      </c>
      <c r="B77" s="36"/>
      <c r="C77" s="24">
        <f t="shared" si="3"/>
        <v>23</v>
      </c>
      <c r="D77" s="19">
        <v>8.0182300000000009</v>
      </c>
      <c r="E77" s="19">
        <v>6.5051199999999998</v>
      </c>
      <c r="F77" s="19">
        <v>6.1230599999999997</v>
      </c>
      <c r="G77" s="19">
        <v>6.0218699999999998</v>
      </c>
      <c r="H77" s="19">
        <v>5.9117899999999999</v>
      </c>
      <c r="I77" s="19">
        <v>5.8837299999999999</v>
      </c>
      <c r="J77" s="19">
        <v>5.7728799999999998</v>
      </c>
      <c r="K77" s="19">
        <v>5.6408100000000001</v>
      </c>
      <c r="L77" s="19">
        <v>5.4239699999999997</v>
      </c>
      <c r="M77" s="19">
        <v>4.7575399999999997</v>
      </c>
      <c r="N77" s="19">
        <v>3.6657999999999999</v>
      </c>
    </row>
    <row r="78" spans="1:14" s="28" customFormat="1" x14ac:dyDescent="0.2">
      <c r="A78" s="30">
        <f t="shared" si="2"/>
        <v>3.4000000000000696E-3</v>
      </c>
      <c r="B78" s="36"/>
      <c r="C78" s="21">
        <f t="shared" si="3"/>
        <v>24</v>
      </c>
      <c r="D78" s="22">
        <v>8.0204299999999993</v>
      </c>
      <c r="E78" s="22">
        <v>6.5067399999999997</v>
      </c>
      <c r="F78" s="22">
        <v>6.1245500000000002</v>
      </c>
      <c r="G78" s="22">
        <v>6.0233299999999996</v>
      </c>
      <c r="H78" s="22">
        <v>5.9132199999999999</v>
      </c>
      <c r="I78" s="22">
        <v>5.8851500000000003</v>
      </c>
      <c r="J78" s="22">
        <v>5.7742800000000001</v>
      </c>
      <c r="K78" s="22">
        <v>5.6421700000000001</v>
      </c>
      <c r="L78" s="22">
        <v>5.4252799999999999</v>
      </c>
      <c r="M78" s="22">
        <v>4.7586899999999996</v>
      </c>
      <c r="N78" s="22">
        <v>3.6666799999999999</v>
      </c>
    </row>
    <row r="79" spans="1:14" s="28" customFormat="1" x14ac:dyDescent="0.2">
      <c r="A79" s="30">
        <f t="shared" si="2"/>
        <v>3.4000000000000696E-3</v>
      </c>
      <c r="B79" s="36"/>
      <c r="C79" s="24">
        <f t="shared" si="3"/>
        <v>25</v>
      </c>
      <c r="D79" s="19">
        <v>8.0226400000000009</v>
      </c>
      <c r="E79" s="19">
        <v>6.5083599999999997</v>
      </c>
      <c r="F79" s="19">
        <v>6.1260300000000001</v>
      </c>
      <c r="G79" s="19">
        <v>6.0247900000000003</v>
      </c>
      <c r="H79" s="19">
        <v>5.91465</v>
      </c>
      <c r="I79" s="19">
        <v>5.8865800000000004</v>
      </c>
      <c r="J79" s="19">
        <v>5.7756699999999999</v>
      </c>
      <c r="K79" s="19">
        <v>5.6435399999999998</v>
      </c>
      <c r="L79" s="19">
        <v>5.4265999999999996</v>
      </c>
      <c r="M79" s="19">
        <v>4.7598399999999996</v>
      </c>
      <c r="N79" s="19">
        <v>3.66757</v>
      </c>
    </row>
    <row r="80" spans="1:14" s="28" customFormat="1" x14ac:dyDescent="0.2">
      <c r="A80" s="30">
        <f t="shared" si="2"/>
        <v>3.3999999999999998E-3</v>
      </c>
      <c r="B80" s="36"/>
      <c r="C80" s="24">
        <f t="shared" si="3"/>
        <v>26</v>
      </c>
      <c r="D80" s="19">
        <v>8.0248399999999993</v>
      </c>
      <c r="E80" s="19">
        <v>6.5099799999999997</v>
      </c>
      <c r="F80" s="19">
        <v>6.12751</v>
      </c>
      <c r="G80" s="19">
        <v>6.0262399999999996</v>
      </c>
      <c r="H80" s="19">
        <v>5.91608</v>
      </c>
      <c r="I80" s="19">
        <v>5.8879999999999999</v>
      </c>
      <c r="J80" s="19">
        <v>5.7770700000000001</v>
      </c>
      <c r="K80" s="19">
        <v>5.6448999999999998</v>
      </c>
      <c r="L80" s="19">
        <v>5.4279099999999998</v>
      </c>
      <c r="M80" s="19">
        <v>4.7609899999999996</v>
      </c>
      <c r="N80" s="19">
        <v>3.6684600000000001</v>
      </c>
    </row>
    <row r="81" spans="1:14" s="28" customFormat="1" x14ac:dyDescent="0.2">
      <c r="A81" s="30">
        <f t="shared" si="2"/>
        <v>3.3999999999999998E-3</v>
      </c>
      <c r="B81" s="36"/>
      <c r="C81" s="21">
        <f t="shared" si="3"/>
        <v>27</v>
      </c>
      <c r="D81" s="22">
        <v>8.0270499999999991</v>
      </c>
      <c r="E81" s="22">
        <v>6.5115999999999996</v>
      </c>
      <c r="F81" s="22">
        <v>6.1289899999999999</v>
      </c>
      <c r="G81" s="22">
        <v>6.0277000000000003</v>
      </c>
      <c r="H81" s="22">
        <v>5.91751</v>
      </c>
      <c r="I81" s="22">
        <v>5.8894299999999999</v>
      </c>
      <c r="J81" s="22">
        <v>5.7784700000000004</v>
      </c>
      <c r="K81" s="22">
        <v>5.6462700000000003</v>
      </c>
      <c r="L81" s="22">
        <v>5.4292199999999999</v>
      </c>
      <c r="M81" s="22">
        <v>4.7621399999999996</v>
      </c>
      <c r="N81" s="22">
        <v>3.6693500000000001</v>
      </c>
    </row>
    <row r="82" spans="1:14" s="28" customFormat="1" x14ac:dyDescent="0.2">
      <c r="A82" s="30">
        <f t="shared" si="2"/>
        <v>3.3999999999999998E-3</v>
      </c>
      <c r="B82" s="36"/>
      <c r="C82" s="24">
        <f t="shared" si="3"/>
        <v>28</v>
      </c>
      <c r="D82" s="19">
        <v>8.0292600000000007</v>
      </c>
      <c r="E82" s="19">
        <v>6.5132199999999996</v>
      </c>
      <c r="F82" s="19">
        <v>6.1304800000000004</v>
      </c>
      <c r="G82" s="19">
        <v>6.0291600000000001</v>
      </c>
      <c r="H82" s="19">
        <v>5.9189499999999997</v>
      </c>
      <c r="I82" s="19">
        <v>5.89086</v>
      </c>
      <c r="J82" s="19">
        <v>5.7798699999999998</v>
      </c>
      <c r="K82" s="19">
        <v>5.64764</v>
      </c>
      <c r="L82" s="19">
        <v>5.4305399999999997</v>
      </c>
      <c r="M82" s="19">
        <v>4.7633000000000001</v>
      </c>
      <c r="N82" s="19">
        <v>3.6702400000000002</v>
      </c>
    </row>
    <row r="83" spans="1:14" s="25" customFormat="1" x14ac:dyDescent="0.2">
      <c r="B83" s="35"/>
      <c r="C83" s="24"/>
      <c r="D83" s="32"/>
      <c r="E83" s="32"/>
      <c r="F83" s="32"/>
      <c r="G83" s="32"/>
      <c r="H83" s="32"/>
      <c r="I83" s="32"/>
      <c r="J83" s="32"/>
      <c r="K83" s="32"/>
      <c r="L83" s="32"/>
      <c r="M83" s="32"/>
    </row>
    <row r="84" spans="1:14" s="25" customFormat="1" x14ac:dyDescent="0.2">
      <c r="B84" s="35"/>
      <c r="C84" s="24"/>
      <c r="D84" s="32"/>
      <c r="E84" s="32"/>
      <c r="F84" s="32"/>
      <c r="G84" s="32"/>
      <c r="H84" s="32"/>
      <c r="I84" s="32"/>
      <c r="J84" s="32"/>
      <c r="K84" s="32"/>
      <c r="L84" s="32"/>
      <c r="M84" s="32"/>
    </row>
  </sheetData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Paint.Picture" shapeId="1025" r:id="rId3">
          <objectPr defaultSize="0" autoPict="0" r:id="rId4">
            <anchor moveWithCells="1">
              <from>
                <xdr:col>0</xdr:col>
                <xdr:colOff>0</xdr:colOff>
                <xdr:row>0</xdr:row>
                <xdr:rowOff>9525</xdr:rowOff>
              </from>
              <to>
                <xdr:col>3</xdr:col>
                <xdr:colOff>209550</xdr:colOff>
                <xdr:row>3</xdr:row>
                <xdr:rowOff>133350</xdr:rowOff>
              </to>
            </anchor>
          </objectPr>
        </oleObject>
      </mc:Choice>
      <mc:Fallback>
        <oleObject progId="Paint.Picture" shapeId="1025" r:id="rId3"/>
      </mc:Fallback>
    </mc:AlternateContent>
    <mc:AlternateContent xmlns:mc="http://schemas.openxmlformats.org/markup-compatibility/2006">
      <mc:Choice Requires="x14">
        <oleObject progId="Paint.Picture" shapeId="1026" r:id="rId5">
          <objectPr defaultSize="0" autoPict="0" r:id="rId4">
            <anchor moveWithCells="1">
              <from>
                <xdr:col>0</xdr:col>
                <xdr:colOff>0</xdr:colOff>
                <xdr:row>0</xdr:row>
                <xdr:rowOff>9525</xdr:rowOff>
              </from>
              <to>
                <xdr:col>3</xdr:col>
                <xdr:colOff>209550</xdr:colOff>
                <xdr:row>3</xdr:row>
                <xdr:rowOff>133350</xdr:rowOff>
              </to>
            </anchor>
          </objectPr>
        </oleObject>
      </mc:Choice>
      <mc:Fallback>
        <oleObject progId="Paint.Picture" shapeId="1026" r:id="rId5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Sheet1</vt:lpstr>
      <vt:lpstr>Sheet2</vt:lpstr>
      <vt:lpstr>Sheet3</vt:lpstr>
      <vt:lpstr>Dags_visit_naest</vt:lpstr>
      <vt:lpstr>LVT</vt:lpstr>
      <vt:lpstr>NVT</vt:lpstr>
      <vt:lpstr>Verdb_raun</vt:lpstr>
      <vt:lpstr>verdbspa</vt:lpstr>
    </vt:vector>
  </TitlesOfParts>
  <Company>ÍLS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Herdís Einarsdóttir</dc:creator>
  <cp:lastModifiedBy>Herdís Einarsdóttir</cp:lastModifiedBy>
  <dcterms:created xsi:type="dcterms:W3CDTF">2013-10-03T11:55:11Z</dcterms:created>
  <dcterms:modified xsi:type="dcterms:W3CDTF">2013-10-03T11:58:12Z</dcterms:modified>
</cp:coreProperties>
</file>